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020" windowHeight="8070"/>
  </bookViews>
  <sheets>
    <sheet name="Лист1" sheetId="1" r:id="rId1"/>
  </sheets>
  <definedNames>
    <definedName name="_xlnm.Print_Titles" localSheetId="0">Лист1!$1:$8</definedName>
  </definedNames>
  <calcPr calcId="145621"/>
</workbook>
</file>

<file path=xl/calcChain.xml><?xml version="1.0" encoding="utf-8"?>
<calcChain xmlns="http://schemas.openxmlformats.org/spreadsheetml/2006/main">
  <c r="G34" i="1" l="1"/>
  <c r="G92" i="1"/>
  <c r="F92" i="1"/>
  <c r="G73" i="1"/>
  <c r="F73" i="1"/>
  <c r="G87" i="1" l="1"/>
  <c r="F87" i="1"/>
  <c r="F38" i="1" l="1"/>
  <c r="G36" i="1"/>
  <c r="F36" i="1"/>
  <c r="G93" i="1"/>
  <c r="G127" i="1"/>
  <c r="G126" i="1" s="1"/>
  <c r="G125" i="1" s="1"/>
  <c r="G124" i="1"/>
  <c r="G122" i="1"/>
  <c r="G121" i="1" s="1"/>
  <c r="G120" i="1" s="1"/>
  <c r="G114" i="1"/>
  <c r="G112" i="1"/>
  <c r="G109" i="1"/>
  <c r="G108" i="1" s="1"/>
  <c r="G105" i="1"/>
  <c r="G104" i="1" s="1"/>
  <c r="G103" i="1" s="1"/>
  <c r="G101" i="1"/>
  <c r="G99" i="1"/>
  <c r="G97" i="1"/>
  <c r="G91" i="1"/>
  <c r="G90" i="1"/>
  <c r="G88" i="1"/>
  <c r="G86" i="1"/>
  <c r="G84" i="1"/>
  <c r="G80" i="1"/>
  <c r="G79" i="1" s="1"/>
  <c r="G77" i="1"/>
  <c r="G75" i="1"/>
  <c r="G71" i="1"/>
  <c r="G69" i="1"/>
  <c r="G68" i="1"/>
  <c r="G66" i="1"/>
  <c r="G64" i="1"/>
  <c r="G61" i="1"/>
  <c r="G56" i="1" s="1"/>
  <c r="G59" i="1"/>
  <c r="G57" i="1"/>
  <c r="G54" i="1"/>
  <c r="G52" i="1"/>
  <c r="G51" i="1" s="1"/>
  <c r="G49" i="1"/>
  <c r="G48" i="1"/>
  <c r="G47" i="1"/>
  <c r="G42" i="1"/>
  <c r="G25" i="1"/>
  <c r="G23" i="1"/>
  <c r="G21" i="1"/>
  <c r="G12" i="1"/>
  <c r="G11" i="1" s="1"/>
  <c r="G117" i="1"/>
  <c r="G116" i="1" s="1"/>
  <c r="G38" i="1"/>
  <c r="G44" i="1"/>
  <c r="G15" i="1"/>
  <c r="G30" i="1"/>
  <c r="G29" i="1" s="1"/>
  <c r="G28" i="1" s="1"/>
  <c r="G27" i="1" s="1"/>
  <c r="F124" i="1"/>
  <c r="F90" i="1"/>
  <c r="F68" i="1"/>
  <c r="F59" i="1"/>
  <c r="F54" i="1"/>
  <c r="F47" i="1"/>
  <c r="F109" i="1"/>
  <c r="F108" i="1" s="1"/>
  <c r="F97" i="1"/>
  <c r="F21" i="1"/>
  <c r="F25" i="1"/>
  <c r="F23" i="1"/>
  <c r="F15" i="1"/>
  <c r="F93" i="1"/>
  <c r="F127" i="1"/>
  <c r="F126" i="1" s="1"/>
  <c r="F125" i="1" s="1"/>
  <c r="F122" i="1"/>
  <c r="F121" i="1" s="1"/>
  <c r="F120" i="1" s="1"/>
  <c r="F114" i="1"/>
  <c r="F112" i="1"/>
  <c r="F105" i="1"/>
  <c r="F104" i="1" s="1"/>
  <c r="F103" i="1" s="1"/>
  <c r="F101" i="1"/>
  <c r="F99" i="1"/>
  <c r="F91" i="1"/>
  <c r="F88" i="1"/>
  <c r="F84" i="1"/>
  <c r="F80" i="1"/>
  <c r="F79" i="1" s="1"/>
  <c r="F77" i="1"/>
  <c r="F75" i="1"/>
  <c r="F71" i="1"/>
  <c r="F69" i="1"/>
  <c r="F66" i="1"/>
  <c r="F64" i="1"/>
  <c r="F61" i="1"/>
  <c r="F57" i="1"/>
  <c r="F52" i="1"/>
  <c r="F51" i="1" s="1"/>
  <c r="F49" i="1"/>
  <c r="F48" i="1" s="1"/>
  <c r="F42" i="1"/>
  <c r="F12" i="1"/>
  <c r="F11" i="1" s="1"/>
  <c r="F30" i="1"/>
  <c r="F29" i="1" s="1"/>
  <c r="F28" i="1" s="1"/>
  <c r="F27" i="1" s="1"/>
  <c r="F86" i="1"/>
  <c r="F44" i="1"/>
  <c r="F117" i="1"/>
  <c r="F116" i="1" s="1"/>
  <c r="G74" i="1" l="1"/>
  <c r="F83" i="1"/>
  <c r="F82" i="1" s="1"/>
  <c r="G83" i="1"/>
  <c r="G82" i="1" s="1"/>
  <c r="F96" i="1"/>
  <c r="F95" i="1" s="1"/>
  <c r="G35" i="1"/>
  <c r="G14" i="1"/>
  <c r="G10" i="1" s="1"/>
  <c r="G9" i="1" s="1"/>
  <c r="G63" i="1"/>
  <c r="G55" i="1" s="1"/>
  <c r="G111" i="1"/>
  <c r="G107" i="1" s="1"/>
  <c r="G96" i="1"/>
  <c r="G95" i="1" s="1"/>
  <c r="F63" i="1"/>
  <c r="F74" i="1"/>
  <c r="F35" i="1"/>
  <c r="F34" i="1" s="1"/>
  <c r="F56" i="1"/>
  <c r="F111" i="1"/>
  <c r="F107" i="1" s="1"/>
  <c r="F14" i="1"/>
  <c r="F10" i="1" s="1"/>
  <c r="F9" i="1" s="1"/>
  <c r="G33" i="1" l="1"/>
  <c r="G129" i="1" s="1"/>
  <c r="F55" i="1"/>
  <c r="F33" i="1" l="1"/>
  <c r="F129" i="1" s="1"/>
</calcChain>
</file>

<file path=xl/sharedStrings.xml><?xml version="1.0" encoding="utf-8"?>
<sst xmlns="http://schemas.openxmlformats.org/spreadsheetml/2006/main" count="568" uniqueCount="165">
  <si>
    <t>тыс.руб.</t>
  </si>
  <si>
    <t>Наименование</t>
  </si>
  <si>
    <t>Код ГРБС</t>
  </si>
  <si>
    <t>Раздел/ Подраздел</t>
  </si>
  <si>
    <t>Целевая статья</t>
  </si>
  <si>
    <t>Вид расходов</t>
  </si>
  <si>
    <t>913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</si>
  <si>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</si>
  <si>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</si>
  <si>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</si>
  <si>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</si>
  <si>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</si>
  <si>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</si>
  <si>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</si>
  <si>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</si>
  <si>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</si>
  <si>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</si>
  <si>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</si>
  <si>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работы, услуги</t>
  </si>
  <si>
    <t>Аппарат представительного органа муниципального образования</t>
  </si>
  <si>
    <t>0020000021</t>
  </si>
  <si>
    <t>Закупка товаров, работ и услуг для государственных (муниципальных) нужд</t>
  </si>
  <si>
    <t>200</t>
  </si>
  <si>
    <t>244</t>
  </si>
  <si>
    <t>Увеличение стоимости основных средств</t>
  </si>
  <si>
    <t>Увеличение стоимости материальных запасов</t>
  </si>
  <si>
    <t>Уплата налогов, сборов и иных платежей</t>
  </si>
  <si>
    <t>954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</si>
  <si>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</si>
  <si>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</si>
  <si>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</si>
  <si>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</si>
  <si>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</si>
  <si>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</si>
  <si>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</si>
  <si>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</si>
  <si>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</si>
  <si>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</si>
  <si>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921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</si>
  <si>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</si>
  <si>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</si>
  <si>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</si>
  <si>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0200000051</t>
  </si>
  <si>
    <t>Резервные фонды</t>
  </si>
  <si>
    <t>0111</t>
  </si>
  <si>
    <t>Резервный фонд местной администрации</t>
  </si>
  <si>
    <t>0700000061</t>
  </si>
  <si>
    <t>Иные бюджетные ассигнования</t>
  </si>
  <si>
    <t>800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</si>
  <si>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</si>
  <si>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</si>
  <si>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</si>
  <si>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0900000291</t>
  </si>
  <si>
    <t>Осуществление поддержки деятельности ОО "Совет муниципальных образований Санкт-Петербурга"</t>
  </si>
  <si>
    <t>0920000442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</si>
  <si>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</si>
  <si>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</si>
  <si>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</si>
  <si>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</si>
  <si>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</si>
  <si>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</si>
  <si>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</si>
  <si>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</si>
  <si>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</si>
  <si>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</si>
  <si>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 xml:space="preserve">Мероприятия по профилактике правонарушений 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</si>
  <si>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</si>
  <si>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</si>
  <si>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</si>
  <si>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</si>
  <si>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</si>
  <si>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Мероприятия по профилактике табакокурения</t>
  </si>
  <si>
    <t>2190000541</t>
  </si>
  <si>
    <t>НАЦИОНАЛЬНАЯ ЭКОНОМИКА</t>
  </si>
  <si>
    <t>0400</t>
  </si>
  <si>
    <t>Общеэкономические вопросы</t>
  </si>
  <si>
    <t>0401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</si>
  <si>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</si>
  <si>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</si>
  <si>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</si>
  <si>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</si>
  <si>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Другие вопросы в области национальной экономики</t>
  </si>
  <si>
    <t>0412</t>
  </si>
  <si>
    <t>Содействие развитию малого бизнеса на территории муниципального образования</t>
  </si>
  <si>
    <t>3450000121</t>
  </si>
  <si>
    <t>ЖИЛИЩНО-КОММУНАЛЬНОЕ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</si>
  <si>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</si>
  <si>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</si>
  <si>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</si>
  <si>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</si>
  <si>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6000000131</t>
  </si>
  <si>
    <t>Благоустройство территории муниципального образования, связанное с обеспечением санитарного благополучия населения</t>
  </si>
  <si>
    <t>6000000141</t>
  </si>
  <si>
    <t>Озеленение территории муниципального образования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</si>
  <si>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</si>
  <si>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</si>
  <si>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</si>
  <si>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ОБРАЗОВАНИЕ</t>
  </si>
  <si>
    <t>0700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</si>
  <si>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</si>
  <si>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4280000181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</si>
  <si>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</si>
  <si>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</si>
  <si>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</si>
  <si>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</si>
  <si>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КУЛЬТУРА, КИНЕМАТОГРАФИЯ</t>
  </si>
  <si>
    <t>0800</t>
  </si>
  <si>
    <t>4500000201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</si>
  <si>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</si>
  <si>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</si>
  <si>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</si>
  <si>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5050000231</t>
  </si>
  <si>
    <t>Социальное обеспечение и иные выплаты населению</t>
  </si>
  <si>
    <t>300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</si>
  <si>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</si>
  <si>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</si>
  <si>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</si>
  <si>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</si>
  <si>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</si>
  <si>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</si>
  <si>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Другие вопросы в области социальной политики</t>
  </si>
  <si>
    <t>1006</t>
  </si>
  <si>
    <t xml:space="preserve">Мероприятия в области социальной политики </t>
  </si>
  <si>
    <t>5050000323</t>
  </si>
  <si>
    <t>ФИЗИЧЕСКАЯ КУЛЬТУРА И СПОРТ</t>
  </si>
  <si>
    <t>1100</t>
  </si>
  <si>
    <t>Создание условий для развития на территории муниципального образования массовой физической культуры и спорта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</si>
  <si>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</si>
  <si>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</si>
  <si>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</si>
  <si>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</si>
  <si>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</si>
  <si>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</si>
  <si>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4500000252</t>
  </si>
  <si>
    <t>6000000461</t>
  </si>
  <si>
    <t>Субсидии бюджетным учреждениям</t>
  </si>
  <si>
    <t>ВСЕГО:</t>
  </si>
  <si>
    <t>Глава местной администрации:</t>
  </si>
  <si>
    <t>А. В. Девяткин</t>
  </si>
  <si>
    <t>Исполнитель:</t>
  </si>
  <si>
    <t>В. А. Коваленкова</t>
  </si>
  <si>
    <t>Депутаты, осуществляющие свою деятельность на постоянной основе</t>
  </si>
  <si>
    <t>0020000022</t>
  </si>
  <si>
    <t>Компенсация депутатам, осуществляющим свои полномочия на непостоянной основе</t>
  </si>
  <si>
    <t>0020000023</t>
  </si>
  <si>
    <t>600</t>
  </si>
  <si>
    <t>0709</t>
  </si>
  <si>
    <t>Другие вопросы в области образования</t>
  </si>
  <si>
    <t>0804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</si>
  <si>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</si>
  <si>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</si>
  <si>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</si>
  <si>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МУНИЦИПАЛЬНЫЙ СОВЕТ ВНУТРИГОРОДСКОГО МУНИЦИПАЛЬНОГО ОБРАЗОВАНИЯ САНКТ-ПЕТЕРБУРГА МУНИЦИПАЛЬНЫЙ ОКРУГ № 54</t>
  </si>
  <si>
    <t>МЕСТНАЯ АДМИНИСТРАЦИЯ ВНУТРИГОРОДСКОГО МУНИЦИПАЛЬНОГО ОБРАЗОВАНИЯ САНКТ-ПЕТЕРБУРГА МУНИЦИПАЛЬНЫЙ ОКРУГ № 54</t>
  </si>
  <si>
    <t>,</t>
  </si>
  <si>
    <t>Приложение №4</t>
  </si>
  <si>
    <t>Ведомственная структура расходов местного бюджета внутригородского муниципального образования Санкт-Петербурга муниципальный округ №54 на плановый период 2019 и 2020 годов</t>
  </si>
  <si>
    <t>Сумма на 2019 год</t>
  </si>
  <si>
    <t>Сумма на 2020 год</t>
  </si>
  <si>
    <t>Организация и проведение досуговых и праздничных мероприятий</t>
  </si>
  <si>
    <t>ИЗБИРАТЕЛЬНАЯ КОМИССИЯ ВНУТРИГОРОДСКОГО МУНИЦИПАЛЬНОГО ОБРАЗОВАНИЯ САНКТ-ПЕТЕРБУРГА МУНИЦИПАЛЬНЫЙ ОКРУГ № 54</t>
  </si>
  <si>
    <t>Обеспечение выполнения муниципального задания в области благоустройства территории муниципального образования, связанное с обеспечением санитарного благополучия населения</t>
  </si>
  <si>
    <t>1001</t>
  </si>
  <si>
    <t>Пенсионное обеспечение</t>
  </si>
  <si>
    <t>к Решению МС от 13.12.2017 №11/38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</si>
</sst>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8" x14ac:knownFonts="1">
    <font>
      <sz val="11"/>
      <color theme="1"/>
      <name val="Calibri"/>
      <family val="2"/>
      <charset val="204"/>
      <scheme val="minor"/>
    </font>
    <font>
      <sz val="9.800000000000000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.8000000000000007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9.8000000000000007"/>
      <color indexed="10"/>
      <name val="Times New Roman"/>
      <family val="1"/>
      <charset val="204"/>
    </font>
    <font>
      <b/>
      <sz val="9.8000000000000007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="70" zoomScaleNormal="70" workbookViewId="0">
      <selection activeCell="A2" sqref="A2:G2"/>
    </sheetView>
  </sheetViews>
  <sheetFormatPr defaultRowHeight="15" x14ac:dyDescent="0.25"/>
  <cols>
    <col min="1" max="1" width="45.42578125" customWidth="1"/>
    <col min="2" max="2" width="6.28515625" customWidth="1"/>
    <col min="4" max="4" width="11" customWidth="1"/>
    <col min="5" max="5" width="7.85546875" customWidth="1"/>
    <col min="6" max="6" width="9.85546875" customWidth="1"/>
    <col min="7" max="7" width="10.5703125" customWidth="1"/>
  </cols>
  <sheetData>
    <row r="1" spans="1:7" ht="14.45" customHeight="1" x14ac:dyDescent="0.25">
      <c r="A1" s="1"/>
      <c r="B1" s="2"/>
      <c r="C1" s="2"/>
      <c r="D1" s="2"/>
      <c r="E1" s="32" t="s">
        <v>155</v>
      </c>
      <c r="F1" s="32"/>
      <c r="G1" s="32"/>
    </row>
    <row r="2" spans="1:7" ht="14.45" customHeight="1" x14ac:dyDescent="0.25">
      <c r="A2" s="32" t="s">
        <v>164</v>
      </c>
      <c r="B2" s="32"/>
      <c r="C2" s="32"/>
      <c r="D2" s="32"/>
      <c r="E2" s="32"/>
      <c r="F2" s="32"/>
      <c r="G2" s="32"/>
    </row>
    <row r="3" spans="1:7" ht="14.45" x14ac:dyDescent="0.3">
      <c r="A3" s="1"/>
      <c r="B3" s="1"/>
      <c r="C3" s="1"/>
      <c r="D3" s="1"/>
      <c r="E3" s="32"/>
      <c r="F3" s="32"/>
    </row>
    <row r="4" spans="1:7" ht="14.45" x14ac:dyDescent="0.3">
      <c r="A4" s="32" t="s">
        <v>154</v>
      </c>
      <c r="B4" s="32"/>
      <c r="C4" s="32"/>
      <c r="D4" s="32"/>
      <c r="E4" s="32"/>
      <c r="F4" s="32"/>
    </row>
    <row r="5" spans="1:7" ht="47.25" customHeight="1" x14ac:dyDescent="0.25">
      <c r="A5" s="34" t="s">
        <v>156</v>
      </c>
      <c r="B5" s="34"/>
      <c r="C5" s="34"/>
      <c r="D5" s="34"/>
      <c r="E5" s="34"/>
      <c r="F5" s="34"/>
      <c r="G5" s="34"/>
    </row>
    <row r="6" spans="1:7" ht="18" customHeight="1" x14ac:dyDescent="0.3">
      <c r="A6" s="31"/>
      <c r="B6" s="31"/>
      <c r="C6" s="31"/>
      <c r="D6" s="31"/>
      <c r="E6" s="31"/>
      <c r="F6" s="31"/>
    </row>
    <row r="7" spans="1:7" x14ac:dyDescent="0.25">
      <c r="A7" s="3"/>
      <c r="B7" s="4"/>
      <c r="C7" s="4"/>
      <c r="D7" s="4"/>
      <c r="E7" s="4"/>
      <c r="F7" s="5" t="s">
        <v>0</v>
      </c>
      <c r="G7" s="5" t="s">
        <v>0</v>
      </c>
    </row>
    <row r="8" spans="1:7" ht="28.9" customHeight="1" x14ac:dyDescent="0.25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157</v>
      </c>
      <c r="G8" s="8" t="s">
        <v>158</v>
      </c>
    </row>
    <row r="9" spans="1:7" ht="51.75" customHeight="1" x14ac:dyDescent="0.25">
      <c r="A9" s="9" t="s">
        <v>152</v>
      </c>
      <c r="B9" s="10" t="s">
        <v>6</v>
      </c>
      <c r="C9" s="10" t="s">
        <v>7</v>
      </c>
      <c r="D9" s="10" t="s">
        <v>7</v>
      </c>
      <c r="E9" s="10" t="s">
        <v>7</v>
      </c>
      <c r="F9" s="11">
        <f>F10</f>
        <v>7212.8000000000011</v>
      </c>
      <c r="G9" s="11">
        <f>G10</f>
        <v>7250.6</v>
      </c>
    </row>
    <row r="10" spans="1:7" x14ac:dyDescent="0.25">
      <c r="A10" s="23" t="s">
        <v>8</v>
      </c>
      <c r="B10" s="10" t="s">
        <v>6</v>
      </c>
      <c r="C10" s="10" t="s">
        <v>9</v>
      </c>
      <c r="D10" s="10"/>
      <c r="E10" s="10"/>
      <c r="F10" s="11">
        <f>F11+F14</f>
        <v>7212.8000000000011</v>
      </c>
      <c r="G10" s="11">
        <f>G11+G14</f>
        <v>7250.6</v>
      </c>
    </row>
    <row r="11" spans="1:7" ht="44.45" customHeight="1" x14ac:dyDescent="0.25">
      <c r="A11" s="9" t="s">
        <v>10</v>
      </c>
      <c r="B11" s="10" t="s">
        <v>6</v>
      </c>
      <c r="C11" s="10" t="s">
        <v>11</v>
      </c>
      <c r="D11" s="10" t="s">
        <v>7</v>
      </c>
      <c r="E11" s="10" t="s">
        <v>7</v>
      </c>
      <c r="F11" s="11">
        <f>F12</f>
        <v>1241.0999999999999</v>
      </c>
      <c r="G11" s="11">
        <f>G12</f>
        <v>1242.4000000000001</v>
      </c>
    </row>
    <row r="12" spans="1:7" ht="19.899999999999999" customHeight="1" x14ac:dyDescent="0.25">
      <c r="A12" s="9" t="s">
        <v>12</v>
      </c>
      <c r="B12" s="10" t="s">
        <v>6</v>
      </c>
      <c r="C12" s="10" t="s">
        <v>11</v>
      </c>
      <c r="D12" s="10" t="s">
        <v>13</v>
      </c>
      <c r="E12" s="10" t="s">
        <v>7</v>
      </c>
      <c r="F12" s="11">
        <f>F13</f>
        <v>1241.0999999999999</v>
      </c>
      <c r="G12" s="11">
        <f>G13</f>
        <v>1242.4000000000001</v>
      </c>
    </row>
    <row r="13" spans="1:7" ht="65.45" customHeight="1" x14ac:dyDescent="0.25">
      <c r="A13" s="12" t="s">
        <v>14</v>
      </c>
      <c r="B13" s="13" t="s">
        <v>6</v>
      </c>
      <c r="C13" s="13" t="s">
        <v>11</v>
      </c>
      <c r="D13" s="13" t="s">
        <v>13</v>
      </c>
      <c r="E13" s="13" t="s">
        <v>15</v>
      </c>
      <c r="F13" s="14">
        <v>1241.0999999999999</v>
      </c>
      <c r="G13" s="14">
        <v>1242.4000000000001</v>
      </c>
    </row>
    <row r="14" spans="1:7" ht="54" customHeight="1" x14ac:dyDescent="0.25">
      <c r="A14" s="9" t="s">
        <v>16</v>
      </c>
      <c r="B14" s="10" t="s">
        <v>6</v>
      </c>
      <c r="C14" s="10" t="s">
        <v>17</v>
      </c>
      <c r="D14" s="10" t="s">
        <v>7</v>
      </c>
      <c r="E14" s="10" t="s">
        <v>7</v>
      </c>
      <c r="F14" s="11">
        <f>F15+F21+F23+F25</f>
        <v>5971.7000000000007</v>
      </c>
      <c r="G14" s="11">
        <f>G15+G21+G23+G25</f>
        <v>6008.2000000000007</v>
      </c>
    </row>
    <row r="15" spans="1:7" ht="28.15" customHeight="1" x14ac:dyDescent="0.25">
      <c r="A15" s="9" t="s">
        <v>19</v>
      </c>
      <c r="B15" s="10" t="s">
        <v>6</v>
      </c>
      <c r="C15" s="10" t="s">
        <v>17</v>
      </c>
      <c r="D15" s="10" t="s">
        <v>20</v>
      </c>
      <c r="E15" s="10" t="s">
        <v>7</v>
      </c>
      <c r="F15" s="11">
        <f>F16+F17+F20</f>
        <v>4593</v>
      </c>
      <c r="G15" s="11">
        <f>G16+G17+G20</f>
        <v>4629.5</v>
      </c>
    </row>
    <row r="16" spans="1:7" ht="66" customHeight="1" x14ac:dyDescent="0.25">
      <c r="A16" s="12" t="s">
        <v>14</v>
      </c>
      <c r="B16" s="13" t="s">
        <v>6</v>
      </c>
      <c r="C16" s="13" t="s">
        <v>17</v>
      </c>
      <c r="D16" s="13" t="s">
        <v>20</v>
      </c>
      <c r="E16" s="13" t="s">
        <v>15</v>
      </c>
      <c r="F16" s="14">
        <v>3956.1</v>
      </c>
      <c r="G16" s="14">
        <v>3958.9</v>
      </c>
    </row>
    <row r="17" spans="1:7" ht="26.25" x14ac:dyDescent="0.25">
      <c r="A17" s="12" t="s">
        <v>21</v>
      </c>
      <c r="B17" s="13" t="s">
        <v>6</v>
      </c>
      <c r="C17" s="13" t="s">
        <v>17</v>
      </c>
      <c r="D17" s="13" t="s">
        <v>20</v>
      </c>
      <c r="E17" s="13" t="s">
        <v>22</v>
      </c>
      <c r="F17" s="14">
        <v>633.6</v>
      </c>
      <c r="G17" s="14">
        <v>667.1</v>
      </c>
    </row>
    <row r="18" spans="1:7" ht="14.45" hidden="1" x14ac:dyDescent="0.3">
      <c r="A18" s="12" t="s">
        <v>24</v>
      </c>
      <c r="B18" s="13" t="s">
        <v>6</v>
      </c>
      <c r="C18" s="13" t="s">
        <v>17</v>
      </c>
      <c r="D18" s="13" t="s">
        <v>20</v>
      </c>
      <c r="E18" s="13" t="s">
        <v>23</v>
      </c>
      <c r="F18" s="14">
        <v>0</v>
      </c>
      <c r="G18" s="14">
        <v>0</v>
      </c>
    </row>
    <row r="19" spans="1:7" ht="14.45" hidden="1" x14ac:dyDescent="0.3">
      <c r="A19" s="12" t="s">
        <v>25</v>
      </c>
      <c r="B19" s="13" t="s">
        <v>6</v>
      </c>
      <c r="C19" s="13" t="s">
        <v>17</v>
      </c>
      <c r="D19" s="13" t="s">
        <v>20</v>
      </c>
      <c r="E19" s="13" t="s">
        <v>23</v>
      </c>
      <c r="F19" s="14">
        <v>0</v>
      </c>
      <c r="G19" s="14">
        <v>0</v>
      </c>
    </row>
    <row r="20" spans="1:7" x14ac:dyDescent="0.25">
      <c r="A20" s="12" t="s">
        <v>26</v>
      </c>
      <c r="B20" s="13" t="s">
        <v>6</v>
      </c>
      <c r="C20" s="13" t="s">
        <v>17</v>
      </c>
      <c r="D20" s="13" t="s">
        <v>20</v>
      </c>
      <c r="E20" s="13" t="s">
        <v>48</v>
      </c>
      <c r="F20" s="14">
        <v>3.3</v>
      </c>
      <c r="G20" s="14">
        <v>3.5</v>
      </c>
    </row>
    <row r="21" spans="1:7" ht="26.25" x14ac:dyDescent="0.25">
      <c r="A21" s="9" t="s">
        <v>141</v>
      </c>
      <c r="B21" s="10" t="s">
        <v>6</v>
      </c>
      <c r="C21" s="10" t="s">
        <v>17</v>
      </c>
      <c r="D21" s="10" t="s">
        <v>142</v>
      </c>
      <c r="E21" s="10" t="s">
        <v>7</v>
      </c>
      <c r="F21" s="11">
        <f>F22</f>
        <v>1045.0999999999999</v>
      </c>
      <c r="G21" s="11">
        <f>G22</f>
        <v>1045.0999999999999</v>
      </c>
    </row>
    <row r="22" spans="1:7" ht="77.25" x14ac:dyDescent="0.25">
      <c r="A22" s="12" t="s">
        <v>14</v>
      </c>
      <c r="B22" s="13" t="s">
        <v>6</v>
      </c>
      <c r="C22" s="13" t="s">
        <v>17</v>
      </c>
      <c r="D22" s="13" t="s">
        <v>142</v>
      </c>
      <c r="E22" s="13" t="s">
        <v>15</v>
      </c>
      <c r="F22" s="14">
        <v>1045.0999999999999</v>
      </c>
      <c r="G22" s="14">
        <v>1045.0999999999999</v>
      </c>
    </row>
    <row r="23" spans="1:7" ht="26.25" x14ac:dyDescent="0.25">
      <c r="A23" s="9" t="s">
        <v>143</v>
      </c>
      <c r="B23" s="10" t="s">
        <v>6</v>
      </c>
      <c r="C23" s="10" t="s">
        <v>17</v>
      </c>
      <c r="D23" s="10" t="s">
        <v>144</v>
      </c>
      <c r="E23" s="10" t="s">
        <v>7</v>
      </c>
      <c r="F23" s="11">
        <f>F24</f>
        <v>249.6</v>
      </c>
      <c r="G23" s="11">
        <f>G24</f>
        <v>249.6</v>
      </c>
    </row>
    <row r="24" spans="1:7" ht="77.25" x14ac:dyDescent="0.25">
      <c r="A24" s="12" t="s">
        <v>14</v>
      </c>
      <c r="B24" s="13" t="s">
        <v>6</v>
      </c>
      <c r="C24" s="13" t="s">
        <v>17</v>
      </c>
      <c r="D24" s="13" t="s">
        <v>144</v>
      </c>
      <c r="E24" s="13" t="s">
        <v>15</v>
      </c>
      <c r="F24" s="14">
        <v>249.6</v>
      </c>
      <c r="G24" s="14">
        <v>249.6</v>
      </c>
    </row>
    <row r="25" spans="1:7" ht="39" x14ac:dyDescent="0.25">
      <c r="A25" s="9" t="s">
        <v>53</v>
      </c>
      <c r="B25" s="10" t="s">
        <v>6</v>
      </c>
      <c r="C25" s="10" t="s">
        <v>17</v>
      </c>
      <c r="D25" s="10" t="s">
        <v>54</v>
      </c>
      <c r="E25" s="10"/>
      <c r="F25" s="11">
        <f>F26</f>
        <v>84</v>
      </c>
      <c r="G25" s="11">
        <f>G26</f>
        <v>84</v>
      </c>
    </row>
    <row r="26" spans="1:7" x14ac:dyDescent="0.25">
      <c r="A26" s="12" t="s">
        <v>26</v>
      </c>
      <c r="B26" s="13" t="s">
        <v>6</v>
      </c>
      <c r="C26" s="13" t="s">
        <v>17</v>
      </c>
      <c r="D26" s="13" t="s">
        <v>54</v>
      </c>
      <c r="E26" s="13" t="s">
        <v>48</v>
      </c>
      <c r="F26" s="14">
        <v>84</v>
      </c>
      <c r="G26" s="14">
        <v>84</v>
      </c>
    </row>
    <row r="27" spans="1:7" ht="51.75" x14ac:dyDescent="0.25">
      <c r="A27" s="20" t="s">
        <v>160</v>
      </c>
      <c r="B27" s="21" t="s">
        <v>38</v>
      </c>
      <c r="C27" s="21"/>
      <c r="D27" s="21"/>
      <c r="E27" s="21"/>
      <c r="F27" s="22">
        <f t="shared" ref="F27:G29" si="0">F28</f>
        <v>1194.6999999999998</v>
      </c>
      <c r="G27" s="22">
        <f t="shared" si="0"/>
        <v>1202.6999999999998</v>
      </c>
    </row>
    <row r="28" spans="1:7" x14ac:dyDescent="0.25">
      <c r="A28" s="23" t="s">
        <v>8</v>
      </c>
      <c r="B28" s="10" t="s">
        <v>38</v>
      </c>
      <c r="C28" s="10" t="s">
        <v>9</v>
      </c>
      <c r="D28" s="10"/>
      <c r="E28" s="10"/>
      <c r="F28" s="11">
        <f t="shared" si="0"/>
        <v>1194.6999999999998</v>
      </c>
      <c r="G28" s="11">
        <f t="shared" si="0"/>
        <v>1202.6999999999998</v>
      </c>
    </row>
    <row r="29" spans="1:7" x14ac:dyDescent="0.25">
      <c r="A29" s="9" t="s">
        <v>39</v>
      </c>
      <c r="B29" s="10" t="s">
        <v>38</v>
      </c>
      <c r="C29" s="10" t="s">
        <v>40</v>
      </c>
      <c r="D29" s="10"/>
      <c r="E29" s="10"/>
      <c r="F29" s="11">
        <f t="shared" si="0"/>
        <v>1194.6999999999998</v>
      </c>
      <c r="G29" s="11">
        <f t="shared" si="0"/>
        <v>1202.6999999999998</v>
      </c>
    </row>
    <row r="30" spans="1:7" ht="39" x14ac:dyDescent="0.25">
      <c r="A30" s="9" t="s">
        <v>41</v>
      </c>
      <c r="B30" s="10" t="s">
        <v>38</v>
      </c>
      <c r="C30" s="10" t="s">
        <v>40</v>
      </c>
      <c r="D30" s="10" t="s">
        <v>42</v>
      </c>
      <c r="E30" s="10"/>
      <c r="F30" s="11">
        <f>F31+F32</f>
        <v>1194.6999999999998</v>
      </c>
      <c r="G30" s="11">
        <f>G31+G32</f>
        <v>1202.6999999999998</v>
      </c>
    </row>
    <row r="31" spans="1:7" ht="77.25" x14ac:dyDescent="0.25">
      <c r="A31" s="12" t="s">
        <v>14</v>
      </c>
      <c r="B31" s="13" t="s">
        <v>38</v>
      </c>
      <c r="C31" s="13" t="s">
        <v>40</v>
      </c>
      <c r="D31" s="13" t="s">
        <v>42</v>
      </c>
      <c r="E31" s="13" t="s">
        <v>15</v>
      </c>
      <c r="F31" s="14">
        <v>1045.0999999999999</v>
      </c>
      <c r="G31" s="14">
        <v>1045.0999999999999</v>
      </c>
    </row>
    <row r="32" spans="1:7" ht="26.25" x14ac:dyDescent="0.25">
      <c r="A32" s="12" t="s">
        <v>21</v>
      </c>
      <c r="B32" s="13" t="s">
        <v>38</v>
      </c>
      <c r="C32" s="13" t="s">
        <v>40</v>
      </c>
      <c r="D32" s="13" t="s">
        <v>42</v>
      </c>
      <c r="E32" s="13" t="s">
        <v>22</v>
      </c>
      <c r="F32" s="14">
        <v>149.6</v>
      </c>
      <c r="G32" s="14">
        <v>157.6</v>
      </c>
    </row>
    <row r="33" spans="1:7" ht="51.75" x14ac:dyDescent="0.25">
      <c r="A33" s="9" t="s">
        <v>153</v>
      </c>
      <c r="B33" s="10" t="s">
        <v>27</v>
      </c>
      <c r="C33" s="13"/>
      <c r="D33" s="13"/>
      <c r="E33" s="13"/>
      <c r="F33" s="11">
        <f>F34+F55+F73+F82+F95+F103+F107+F120+F125</f>
        <v>128384.9</v>
      </c>
      <c r="G33" s="11">
        <f>G34+G55+G73+G82+G95+G103+G107+G120+G125</f>
        <v>137368.20000000001</v>
      </c>
    </row>
    <row r="34" spans="1:7" x14ac:dyDescent="0.25">
      <c r="A34" s="15" t="s">
        <v>8</v>
      </c>
      <c r="B34" s="16" t="s">
        <v>27</v>
      </c>
      <c r="C34" s="16" t="s">
        <v>9</v>
      </c>
      <c r="D34" s="17"/>
      <c r="E34" s="17"/>
      <c r="F34" s="18">
        <f>F35+F48+F51</f>
        <v>19800.8</v>
      </c>
      <c r="G34" s="18">
        <f>G35+G48+G51</f>
        <v>20466.5</v>
      </c>
    </row>
    <row r="35" spans="1:7" ht="51.75" x14ac:dyDescent="0.25">
      <c r="A35" s="9" t="s">
        <v>28</v>
      </c>
      <c r="B35" s="10" t="s">
        <v>27</v>
      </c>
      <c r="C35" s="10" t="s">
        <v>29</v>
      </c>
      <c r="D35" s="10" t="s">
        <v>7</v>
      </c>
      <c r="E35" s="10" t="s">
        <v>7</v>
      </c>
      <c r="F35" s="11">
        <f>F36+F38+F42+F44</f>
        <v>17621.5</v>
      </c>
      <c r="G35" s="11">
        <f>G36+G38+G42+G44</f>
        <v>17777.7</v>
      </c>
    </row>
    <row r="36" spans="1:7" ht="26.25" x14ac:dyDescent="0.25">
      <c r="A36" s="9" t="s">
        <v>30</v>
      </c>
      <c r="B36" s="10" t="s">
        <v>27</v>
      </c>
      <c r="C36" s="10" t="s">
        <v>29</v>
      </c>
      <c r="D36" s="10" t="s">
        <v>31</v>
      </c>
      <c r="E36" s="10" t="s">
        <v>7</v>
      </c>
      <c r="F36" s="11">
        <f>F37</f>
        <v>1241.0999999999999</v>
      </c>
      <c r="G36" s="11">
        <f>G37</f>
        <v>1242.4000000000001</v>
      </c>
    </row>
    <row r="37" spans="1:7" ht="77.25" x14ac:dyDescent="0.25">
      <c r="A37" s="12" t="s">
        <v>14</v>
      </c>
      <c r="B37" s="13" t="s">
        <v>27</v>
      </c>
      <c r="C37" s="13" t="s">
        <v>29</v>
      </c>
      <c r="D37" s="13" t="s">
        <v>31</v>
      </c>
      <c r="E37" s="13" t="s">
        <v>15</v>
      </c>
      <c r="F37" s="14">
        <v>1241.0999999999999</v>
      </c>
      <c r="G37" s="14">
        <v>1242.4000000000001</v>
      </c>
    </row>
    <row r="38" spans="1:7" ht="39" x14ac:dyDescent="0.25">
      <c r="A38" s="9" t="s">
        <v>32</v>
      </c>
      <c r="B38" s="10" t="s">
        <v>27</v>
      </c>
      <c r="C38" s="10" t="s">
        <v>29</v>
      </c>
      <c r="D38" s="10" t="s">
        <v>33</v>
      </c>
      <c r="E38" s="10" t="s">
        <v>7</v>
      </c>
      <c r="F38" s="11">
        <f>F39+F40+F41</f>
        <v>13768.4</v>
      </c>
      <c r="G38" s="11">
        <f>G39+G40+G41</f>
        <v>13838.5</v>
      </c>
    </row>
    <row r="39" spans="1:7" ht="77.25" x14ac:dyDescent="0.25">
      <c r="A39" s="12" t="s">
        <v>14</v>
      </c>
      <c r="B39" s="13" t="s">
        <v>27</v>
      </c>
      <c r="C39" s="13" t="s">
        <v>29</v>
      </c>
      <c r="D39" s="13" t="s">
        <v>33</v>
      </c>
      <c r="E39" s="13" t="s">
        <v>15</v>
      </c>
      <c r="F39" s="14">
        <v>12485.5</v>
      </c>
      <c r="G39" s="14">
        <v>12487.5</v>
      </c>
    </row>
    <row r="40" spans="1:7" ht="26.25" x14ac:dyDescent="0.25">
      <c r="A40" s="12" t="s">
        <v>21</v>
      </c>
      <c r="B40" s="13" t="s">
        <v>27</v>
      </c>
      <c r="C40" s="13" t="s">
        <v>29</v>
      </c>
      <c r="D40" s="13" t="s">
        <v>33</v>
      </c>
      <c r="E40" s="13" t="s">
        <v>22</v>
      </c>
      <c r="F40" s="14">
        <v>1235.0999999999999</v>
      </c>
      <c r="G40" s="14">
        <v>1300.5999999999999</v>
      </c>
    </row>
    <row r="41" spans="1:7" x14ac:dyDescent="0.25">
      <c r="A41" s="12" t="s">
        <v>26</v>
      </c>
      <c r="B41" s="13" t="s">
        <v>27</v>
      </c>
      <c r="C41" s="13" t="s">
        <v>29</v>
      </c>
      <c r="D41" s="13" t="s">
        <v>33</v>
      </c>
      <c r="E41" s="13" t="s">
        <v>48</v>
      </c>
      <c r="F41" s="14">
        <v>47.8</v>
      </c>
      <c r="G41" s="14">
        <v>50.4</v>
      </c>
    </row>
    <row r="42" spans="1:7" ht="51.75" x14ac:dyDescent="0.25">
      <c r="A42" s="9" t="s">
        <v>34</v>
      </c>
      <c r="B42" s="10" t="s">
        <v>27</v>
      </c>
      <c r="C42" s="10" t="s">
        <v>29</v>
      </c>
      <c r="D42" s="10" t="s">
        <v>35</v>
      </c>
      <c r="E42" s="10" t="s">
        <v>7</v>
      </c>
      <c r="F42" s="11">
        <f>F43</f>
        <v>7.3</v>
      </c>
      <c r="G42" s="11">
        <f>G43</f>
        <v>7.7</v>
      </c>
    </row>
    <row r="43" spans="1:7" ht="26.25" x14ac:dyDescent="0.25">
      <c r="A43" s="12" t="s">
        <v>21</v>
      </c>
      <c r="B43" s="13" t="s">
        <v>27</v>
      </c>
      <c r="C43" s="13" t="s">
        <v>29</v>
      </c>
      <c r="D43" s="13" t="s">
        <v>35</v>
      </c>
      <c r="E43" s="13" t="s">
        <v>22</v>
      </c>
      <c r="F43" s="14">
        <v>7.3</v>
      </c>
      <c r="G43" s="14">
        <v>7.7</v>
      </c>
    </row>
    <row r="44" spans="1:7" ht="53.45" customHeight="1" x14ac:dyDescent="0.25">
      <c r="A44" s="9" t="s">
        <v>36</v>
      </c>
      <c r="B44" s="10" t="s">
        <v>27</v>
      </c>
      <c r="C44" s="10" t="s">
        <v>29</v>
      </c>
      <c r="D44" s="10" t="s">
        <v>37</v>
      </c>
      <c r="E44" s="19" t="s">
        <v>7</v>
      </c>
      <c r="F44" s="11">
        <f>F45+F46</f>
        <v>2604.6999999999998</v>
      </c>
      <c r="G44" s="11">
        <f>G45+G46</f>
        <v>2689.1000000000004</v>
      </c>
    </row>
    <row r="45" spans="1:7" ht="77.25" x14ac:dyDescent="0.25">
      <c r="A45" s="12" t="s">
        <v>14</v>
      </c>
      <c r="B45" s="13" t="s">
        <v>27</v>
      </c>
      <c r="C45" s="13" t="s">
        <v>29</v>
      </c>
      <c r="D45" s="13" t="s">
        <v>37</v>
      </c>
      <c r="E45" s="13" t="s">
        <v>15</v>
      </c>
      <c r="F45" s="14">
        <v>2507.6</v>
      </c>
      <c r="G45" s="14">
        <v>2514.3000000000002</v>
      </c>
    </row>
    <row r="46" spans="1:7" ht="26.25" x14ac:dyDescent="0.25">
      <c r="A46" s="12" t="s">
        <v>21</v>
      </c>
      <c r="B46" s="13" t="s">
        <v>27</v>
      </c>
      <c r="C46" s="13" t="s">
        <v>29</v>
      </c>
      <c r="D46" s="13" t="s">
        <v>37</v>
      </c>
      <c r="E46" s="13" t="s">
        <v>22</v>
      </c>
      <c r="F46" s="14">
        <v>97.1</v>
      </c>
      <c r="G46" s="14">
        <v>174.8</v>
      </c>
    </row>
    <row r="47" spans="1:7" ht="14.45" hidden="1" x14ac:dyDescent="0.3">
      <c r="A47" s="12" t="s">
        <v>24</v>
      </c>
      <c r="B47" s="13" t="s">
        <v>27</v>
      </c>
      <c r="C47" s="13" t="s">
        <v>29</v>
      </c>
      <c r="D47" s="13" t="s">
        <v>37</v>
      </c>
      <c r="E47" s="13" t="s">
        <v>23</v>
      </c>
      <c r="F47" s="14">
        <f>14.3-14.3</f>
        <v>0</v>
      </c>
      <c r="G47" s="14">
        <f>14.3-14.3</f>
        <v>0</v>
      </c>
    </row>
    <row r="48" spans="1:7" x14ac:dyDescent="0.25">
      <c r="A48" s="9" t="s">
        <v>43</v>
      </c>
      <c r="B48" s="10" t="s">
        <v>27</v>
      </c>
      <c r="C48" s="10" t="s">
        <v>44</v>
      </c>
      <c r="D48" s="10" t="s">
        <v>7</v>
      </c>
      <c r="E48" s="10" t="s">
        <v>7</v>
      </c>
      <c r="F48" s="11">
        <f>F49</f>
        <v>2000</v>
      </c>
      <c r="G48" s="11">
        <f>G49</f>
        <v>2500</v>
      </c>
    </row>
    <row r="49" spans="1:7" ht="26.25" x14ac:dyDescent="0.25">
      <c r="A49" s="9" t="s">
        <v>45</v>
      </c>
      <c r="B49" s="10" t="s">
        <v>27</v>
      </c>
      <c r="C49" s="10" t="s">
        <v>44</v>
      </c>
      <c r="D49" s="10" t="s">
        <v>46</v>
      </c>
      <c r="E49" s="10" t="s">
        <v>7</v>
      </c>
      <c r="F49" s="11">
        <f>F50</f>
        <v>2000</v>
      </c>
      <c r="G49" s="11">
        <f>G50</f>
        <v>2500</v>
      </c>
    </row>
    <row r="50" spans="1:7" x14ac:dyDescent="0.25">
      <c r="A50" s="24" t="s">
        <v>47</v>
      </c>
      <c r="B50" s="13" t="s">
        <v>27</v>
      </c>
      <c r="C50" s="13" t="s">
        <v>44</v>
      </c>
      <c r="D50" s="13" t="s">
        <v>46</v>
      </c>
      <c r="E50" s="13" t="s">
        <v>48</v>
      </c>
      <c r="F50" s="14">
        <v>2000</v>
      </c>
      <c r="G50" s="14">
        <v>2500</v>
      </c>
    </row>
    <row r="51" spans="1:7" x14ac:dyDescent="0.25">
      <c r="A51" s="9" t="s">
        <v>49</v>
      </c>
      <c r="B51" s="10" t="s">
        <v>27</v>
      </c>
      <c r="C51" s="10" t="s">
        <v>50</v>
      </c>
      <c r="D51" s="10" t="s">
        <v>7</v>
      </c>
      <c r="E51" s="10" t="s">
        <v>7</v>
      </c>
      <c r="F51" s="11">
        <f>F52</f>
        <v>179.3</v>
      </c>
      <c r="G51" s="11">
        <f>G52</f>
        <v>188.8</v>
      </c>
    </row>
    <row r="52" spans="1:7" ht="39" x14ac:dyDescent="0.25">
      <c r="A52" s="9" t="s">
        <v>51</v>
      </c>
      <c r="B52" s="10" t="s">
        <v>27</v>
      </c>
      <c r="C52" s="10" t="s">
        <v>50</v>
      </c>
      <c r="D52" s="10" t="s">
        <v>52</v>
      </c>
      <c r="E52" s="10" t="s">
        <v>7</v>
      </c>
      <c r="F52" s="11">
        <f>F53</f>
        <v>179.3</v>
      </c>
      <c r="G52" s="11">
        <f>G53</f>
        <v>188.8</v>
      </c>
    </row>
    <row r="53" spans="1:7" ht="26.25" x14ac:dyDescent="0.25">
      <c r="A53" s="12" t="s">
        <v>21</v>
      </c>
      <c r="B53" s="13" t="s">
        <v>27</v>
      </c>
      <c r="C53" s="13" t="s">
        <v>50</v>
      </c>
      <c r="D53" s="13" t="s">
        <v>52</v>
      </c>
      <c r="E53" s="13" t="s">
        <v>22</v>
      </c>
      <c r="F53" s="14">
        <v>179.3</v>
      </c>
      <c r="G53" s="14">
        <v>188.8</v>
      </c>
    </row>
    <row r="54" spans="1:7" ht="14.45" hidden="1" x14ac:dyDescent="0.3">
      <c r="A54" s="12" t="s">
        <v>18</v>
      </c>
      <c r="B54" s="13" t="s">
        <v>27</v>
      </c>
      <c r="C54" s="13" t="s">
        <v>50</v>
      </c>
      <c r="D54" s="13" t="s">
        <v>52</v>
      </c>
      <c r="E54" s="13" t="s">
        <v>23</v>
      </c>
      <c r="F54" s="14">
        <f>100-50-50</f>
        <v>0</v>
      </c>
      <c r="G54" s="14">
        <f>100-50-50</f>
        <v>0</v>
      </c>
    </row>
    <row r="55" spans="1:7" ht="26.25" x14ac:dyDescent="0.25">
      <c r="A55" s="9" t="s">
        <v>55</v>
      </c>
      <c r="B55" s="10" t="s">
        <v>27</v>
      </c>
      <c r="C55" s="10" t="s">
        <v>56</v>
      </c>
      <c r="D55" s="10"/>
      <c r="E55" s="10"/>
      <c r="F55" s="11">
        <f>F56+F63</f>
        <v>1460.8000000000002</v>
      </c>
      <c r="G55" s="11">
        <f>G56+G63</f>
        <v>1537.1999999999998</v>
      </c>
    </row>
    <row r="56" spans="1:7" ht="39" x14ac:dyDescent="0.25">
      <c r="A56" s="9" t="s">
        <v>57</v>
      </c>
      <c r="B56" s="10" t="s">
        <v>27</v>
      </c>
      <c r="C56" s="10" t="s">
        <v>58</v>
      </c>
      <c r="D56" s="10" t="s">
        <v>7</v>
      </c>
      <c r="E56" s="10" t="s">
        <v>7</v>
      </c>
      <c r="F56" s="11">
        <f>F57+F61</f>
        <v>448</v>
      </c>
      <c r="G56" s="11">
        <f>G57+G61</f>
        <v>470.9</v>
      </c>
    </row>
    <row r="57" spans="1:7" ht="26.25" x14ac:dyDescent="0.25">
      <c r="A57" s="9" t="s">
        <v>59</v>
      </c>
      <c r="B57" s="10" t="s">
        <v>27</v>
      </c>
      <c r="C57" s="10" t="s">
        <v>58</v>
      </c>
      <c r="D57" s="10" t="s">
        <v>60</v>
      </c>
      <c r="E57" s="10" t="s">
        <v>7</v>
      </c>
      <c r="F57" s="11">
        <f>F58</f>
        <v>289.89999999999998</v>
      </c>
      <c r="G57" s="11">
        <f>G58</f>
        <v>304.39999999999998</v>
      </c>
    </row>
    <row r="58" spans="1:7" ht="26.25" x14ac:dyDescent="0.25">
      <c r="A58" s="12" t="s">
        <v>21</v>
      </c>
      <c r="B58" s="13" t="s">
        <v>27</v>
      </c>
      <c r="C58" s="13" t="s">
        <v>58</v>
      </c>
      <c r="D58" s="13" t="s">
        <v>60</v>
      </c>
      <c r="E58" s="13" t="s">
        <v>22</v>
      </c>
      <c r="F58" s="14">
        <v>289.89999999999998</v>
      </c>
      <c r="G58" s="14">
        <v>304.39999999999998</v>
      </c>
    </row>
    <row r="59" spans="1:7" ht="14.45" hidden="1" x14ac:dyDescent="0.3">
      <c r="A59" s="12" t="s">
        <v>24</v>
      </c>
      <c r="B59" s="13" t="s">
        <v>27</v>
      </c>
      <c r="C59" s="13" t="s">
        <v>58</v>
      </c>
      <c r="D59" s="13" t="s">
        <v>60</v>
      </c>
      <c r="E59" s="13" t="s">
        <v>23</v>
      </c>
      <c r="F59" s="14">
        <f>25-25</f>
        <v>0</v>
      </c>
      <c r="G59" s="14">
        <f>25-25</f>
        <v>0</v>
      </c>
    </row>
    <row r="60" spans="1:7" ht="14.45" hidden="1" x14ac:dyDescent="0.3">
      <c r="A60" s="12" t="s">
        <v>25</v>
      </c>
      <c r="B60" s="13" t="s">
        <v>27</v>
      </c>
      <c r="C60" s="13" t="s">
        <v>58</v>
      </c>
      <c r="D60" s="13" t="s">
        <v>60</v>
      </c>
      <c r="E60" s="13" t="s">
        <v>23</v>
      </c>
      <c r="F60" s="14">
        <v>0</v>
      </c>
      <c r="G60" s="14">
        <v>0</v>
      </c>
    </row>
    <row r="61" spans="1:7" ht="26.25" x14ac:dyDescent="0.25">
      <c r="A61" s="9" t="s">
        <v>61</v>
      </c>
      <c r="B61" s="10" t="s">
        <v>27</v>
      </c>
      <c r="C61" s="10" t="s">
        <v>58</v>
      </c>
      <c r="D61" s="10" t="s">
        <v>62</v>
      </c>
      <c r="E61" s="10"/>
      <c r="F61" s="11">
        <f>F62</f>
        <v>158.1</v>
      </c>
      <c r="G61" s="11">
        <f>G62</f>
        <v>166.5</v>
      </c>
    </row>
    <row r="62" spans="1:7" ht="26.25" x14ac:dyDescent="0.25">
      <c r="A62" s="12" t="s">
        <v>21</v>
      </c>
      <c r="B62" s="13" t="s">
        <v>27</v>
      </c>
      <c r="C62" s="13" t="s">
        <v>58</v>
      </c>
      <c r="D62" s="13" t="s">
        <v>62</v>
      </c>
      <c r="E62" s="13" t="s">
        <v>22</v>
      </c>
      <c r="F62" s="14">
        <v>158.1</v>
      </c>
      <c r="G62" s="14">
        <v>166.5</v>
      </c>
    </row>
    <row r="63" spans="1:7" ht="26.25" x14ac:dyDescent="0.25">
      <c r="A63" s="9" t="s">
        <v>63</v>
      </c>
      <c r="B63" s="10" t="s">
        <v>27</v>
      </c>
      <c r="C63" s="10" t="s">
        <v>64</v>
      </c>
      <c r="D63" s="10"/>
      <c r="E63" s="10"/>
      <c r="F63" s="11">
        <f>F64+F66+F69+F71</f>
        <v>1012.8000000000001</v>
      </c>
      <c r="G63" s="11">
        <f>G64+G66+G69+G71</f>
        <v>1066.3</v>
      </c>
    </row>
    <row r="64" spans="1:7" ht="26.25" x14ac:dyDescent="0.25">
      <c r="A64" s="9" t="s">
        <v>65</v>
      </c>
      <c r="B64" s="10" t="s">
        <v>27</v>
      </c>
      <c r="C64" s="10" t="s">
        <v>64</v>
      </c>
      <c r="D64" s="10" t="s">
        <v>66</v>
      </c>
      <c r="E64" s="10"/>
      <c r="F64" s="11">
        <f>F65</f>
        <v>211.9</v>
      </c>
      <c r="G64" s="11">
        <f>G65</f>
        <v>223.1</v>
      </c>
    </row>
    <row r="65" spans="1:7" ht="26.25" x14ac:dyDescent="0.25">
      <c r="A65" s="12" t="s">
        <v>21</v>
      </c>
      <c r="B65" s="13" t="s">
        <v>27</v>
      </c>
      <c r="C65" s="13" t="s">
        <v>64</v>
      </c>
      <c r="D65" s="13" t="s">
        <v>66</v>
      </c>
      <c r="E65" s="13" t="s">
        <v>22</v>
      </c>
      <c r="F65" s="14">
        <v>211.9</v>
      </c>
      <c r="G65" s="14">
        <v>223.1</v>
      </c>
    </row>
    <row r="66" spans="1:7" ht="26.25" x14ac:dyDescent="0.25">
      <c r="A66" s="9" t="s">
        <v>67</v>
      </c>
      <c r="B66" s="10" t="s">
        <v>27</v>
      </c>
      <c r="C66" s="10" t="s">
        <v>64</v>
      </c>
      <c r="D66" s="10" t="s">
        <v>68</v>
      </c>
      <c r="E66" s="10"/>
      <c r="F66" s="11">
        <f>F67</f>
        <v>559.6</v>
      </c>
      <c r="G66" s="11">
        <f>G67</f>
        <v>589.20000000000005</v>
      </c>
    </row>
    <row r="67" spans="1:7" ht="30" customHeight="1" x14ac:dyDescent="0.25">
      <c r="A67" s="12" t="s">
        <v>21</v>
      </c>
      <c r="B67" s="13" t="s">
        <v>27</v>
      </c>
      <c r="C67" s="13" t="s">
        <v>64</v>
      </c>
      <c r="D67" s="13" t="s">
        <v>68</v>
      </c>
      <c r="E67" s="13" t="s">
        <v>22</v>
      </c>
      <c r="F67" s="14">
        <v>559.6</v>
      </c>
      <c r="G67" s="14">
        <v>589.20000000000005</v>
      </c>
    </row>
    <row r="68" spans="1:7" ht="14.45" hidden="1" x14ac:dyDescent="0.3">
      <c r="A68" s="12" t="s">
        <v>25</v>
      </c>
      <c r="B68" s="13" t="s">
        <v>27</v>
      </c>
      <c r="C68" s="13" t="s">
        <v>64</v>
      </c>
      <c r="D68" s="13" t="s">
        <v>68</v>
      </c>
      <c r="E68" s="13" t="s">
        <v>23</v>
      </c>
      <c r="F68" s="14">
        <f>30-30</f>
        <v>0</v>
      </c>
      <c r="G68" s="14">
        <f>30-30</f>
        <v>0</v>
      </c>
    </row>
    <row r="69" spans="1:7" ht="26.25" x14ac:dyDescent="0.25">
      <c r="A69" s="9" t="s">
        <v>69</v>
      </c>
      <c r="B69" s="10" t="s">
        <v>27</v>
      </c>
      <c r="C69" s="10" t="s">
        <v>64</v>
      </c>
      <c r="D69" s="10" t="s">
        <v>70</v>
      </c>
      <c r="E69" s="10"/>
      <c r="F69" s="11">
        <f>F70</f>
        <v>138.6</v>
      </c>
      <c r="G69" s="11">
        <f>G70</f>
        <v>145.9</v>
      </c>
    </row>
    <row r="70" spans="1:7" ht="26.25" x14ac:dyDescent="0.25">
      <c r="A70" s="12" t="s">
        <v>21</v>
      </c>
      <c r="B70" s="13" t="s">
        <v>27</v>
      </c>
      <c r="C70" s="13" t="s">
        <v>64</v>
      </c>
      <c r="D70" s="13" t="s">
        <v>70</v>
      </c>
      <c r="E70" s="13" t="s">
        <v>22</v>
      </c>
      <c r="F70" s="14">
        <v>138.6</v>
      </c>
      <c r="G70" s="14">
        <v>145.9</v>
      </c>
    </row>
    <row r="71" spans="1:7" ht="16.149999999999999" customHeight="1" x14ac:dyDescent="0.25">
      <c r="A71" s="9" t="s">
        <v>71</v>
      </c>
      <c r="B71" s="10" t="s">
        <v>27</v>
      </c>
      <c r="C71" s="10" t="s">
        <v>64</v>
      </c>
      <c r="D71" s="10" t="s">
        <v>72</v>
      </c>
      <c r="E71" s="10"/>
      <c r="F71" s="11">
        <f>F72</f>
        <v>102.7</v>
      </c>
      <c r="G71" s="11">
        <f>G72</f>
        <v>108.1</v>
      </c>
    </row>
    <row r="72" spans="1:7" ht="26.25" x14ac:dyDescent="0.25">
      <c r="A72" s="12" t="s">
        <v>21</v>
      </c>
      <c r="B72" s="13" t="s">
        <v>27</v>
      </c>
      <c r="C72" s="13" t="s">
        <v>64</v>
      </c>
      <c r="D72" s="13" t="s">
        <v>72</v>
      </c>
      <c r="E72" s="13" t="s">
        <v>22</v>
      </c>
      <c r="F72" s="14">
        <v>102.7</v>
      </c>
      <c r="G72" s="14">
        <v>108.1</v>
      </c>
    </row>
    <row r="73" spans="1:7" x14ac:dyDescent="0.25">
      <c r="A73" s="9" t="s">
        <v>73</v>
      </c>
      <c r="B73" s="10" t="s">
        <v>27</v>
      </c>
      <c r="C73" s="10" t="s">
        <v>74</v>
      </c>
      <c r="D73" s="10"/>
      <c r="E73" s="10"/>
      <c r="F73" s="11">
        <f>F74+F79</f>
        <v>1424.5</v>
      </c>
      <c r="G73" s="11">
        <f>G74+G79</f>
        <v>1497.3000000000002</v>
      </c>
    </row>
    <row r="74" spans="1:7" ht="15" customHeight="1" x14ac:dyDescent="0.25">
      <c r="A74" s="9" t="s">
        <v>75</v>
      </c>
      <c r="B74" s="10" t="s">
        <v>27</v>
      </c>
      <c r="C74" s="10" t="s">
        <v>76</v>
      </c>
      <c r="D74" s="10"/>
      <c r="E74" s="10"/>
      <c r="F74" s="11">
        <f>F75+F77</f>
        <v>1374.5</v>
      </c>
      <c r="G74" s="11">
        <f>G75+G77</f>
        <v>1447.3000000000002</v>
      </c>
    </row>
    <row r="75" spans="1:7" ht="15" customHeight="1" x14ac:dyDescent="0.25">
      <c r="A75" s="9" t="s">
        <v>77</v>
      </c>
      <c r="B75" s="10" t="s">
        <v>27</v>
      </c>
      <c r="C75" s="10" t="s">
        <v>76</v>
      </c>
      <c r="D75" s="10" t="s">
        <v>78</v>
      </c>
      <c r="E75" s="10"/>
      <c r="F75" s="11">
        <f>F76</f>
        <v>380.5</v>
      </c>
      <c r="G75" s="11">
        <f>G76</f>
        <v>400.6</v>
      </c>
    </row>
    <row r="76" spans="1:7" ht="26.25" x14ac:dyDescent="0.25">
      <c r="A76" s="12" t="s">
        <v>21</v>
      </c>
      <c r="B76" s="13" t="s">
        <v>27</v>
      </c>
      <c r="C76" s="13" t="s">
        <v>76</v>
      </c>
      <c r="D76" s="13" t="s">
        <v>78</v>
      </c>
      <c r="E76" s="13" t="s">
        <v>22</v>
      </c>
      <c r="F76" s="14">
        <v>380.5</v>
      </c>
      <c r="G76" s="14">
        <v>400.6</v>
      </c>
    </row>
    <row r="77" spans="1:7" ht="24" customHeight="1" x14ac:dyDescent="0.25">
      <c r="A77" s="9" t="s">
        <v>79</v>
      </c>
      <c r="B77" s="10" t="s">
        <v>27</v>
      </c>
      <c r="C77" s="10" t="s">
        <v>76</v>
      </c>
      <c r="D77" s="10" t="s">
        <v>80</v>
      </c>
      <c r="E77" s="10"/>
      <c r="F77" s="11">
        <f>F78</f>
        <v>994</v>
      </c>
      <c r="G77" s="11">
        <f>G78</f>
        <v>1046.7</v>
      </c>
    </row>
    <row r="78" spans="1:7" ht="25.9" customHeight="1" x14ac:dyDescent="0.25">
      <c r="A78" s="12" t="s">
        <v>21</v>
      </c>
      <c r="B78" s="13" t="s">
        <v>27</v>
      </c>
      <c r="C78" s="13" t="s">
        <v>76</v>
      </c>
      <c r="D78" s="13" t="s">
        <v>80</v>
      </c>
      <c r="E78" s="13" t="s">
        <v>22</v>
      </c>
      <c r="F78" s="14">
        <v>994</v>
      </c>
      <c r="G78" s="14">
        <v>1046.7</v>
      </c>
    </row>
    <row r="79" spans="1:7" ht="15.6" customHeight="1" x14ac:dyDescent="0.25">
      <c r="A79" s="9" t="s">
        <v>81</v>
      </c>
      <c r="B79" s="10" t="s">
        <v>27</v>
      </c>
      <c r="C79" s="10" t="s">
        <v>82</v>
      </c>
      <c r="D79" s="10" t="s">
        <v>7</v>
      </c>
      <c r="E79" s="10" t="s">
        <v>7</v>
      </c>
      <c r="F79" s="11">
        <f>F80</f>
        <v>50</v>
      </c>
      <c r="G79" s="11">
        <f>G80</f>
        <v>50</v>
      </c>
    </row>
    <row r="80" spans="1:7" ht="24.6" customHeight="1" x14ac:dyDescent="0.25">
      <c r="A80" s="9" t="s">
        <v>83</v>
      </c>
      <c r="B80" s="10" t="s">
        <v>27</v>
      </c>
      <c r="C80" s="10" t="s">
        <v>82</v>
      </c>
      <c r="D80" s="10" t="s">
        <v>84</v>
      </c>
      <c r="E80" s="10" t="s">
        <v>7</v>
      </c>
      <c r="F80" s="11">
        <f>F81</f>
        <v>50</v>
      </c>
      <c r="G80" s="11">
        <f>G81</f>
        <v>50</v>
      </c>
    </row>
    <row r="81" spans="1:7" ht="25.15" customHeight="1" x14ac:dyDescent="0.25">
      <c r="A81" s="12" t="s">
        <v>21</v>
      </c>
      <c r="B81" s="13" t="s">
        <v>27</v>
      </c>
      <c r="C81" s="13" t="s">
        <v>82</v>
      </c>
      <c r="D81" s="13" t="s">
        <v>84</v>
      </c>
      <c r="E81" s="13" t="s">
        <v>22</v>
      </c>
      <c r="F81" s="14">
        <v>50</v>
      </c>
      <c r="G81" s="14">
        <v>50</v>
      </c>
    </row>
    <row r="82" spans="1:7" ht="16.899999999999999" customHeight="1" x14ac:dyDescent="0.25">
      <c r="A82" s="9" t="s">
        <v>85</v>
      </c>
      <c r="B82" s="10" t="s">
        <v>27</v>
      </c>
      <c r="C82" s="10" t="s">
        <v>86</v>
      </c>
      <c r="D82" s="10"/>
      <c r="E82" s="10"/>
      <c r="F82" s="11">
        <f>F83</f>
        <v>71677.399999999994</v>
      </c>
      <c r="G82" s="11">
        <f>G83</f>
        <v>78004.5</v>
      </c>
    </row>
    <row r="83" spans="1:7" ht="16.899999999999999" customHeight="1" x14ac:dyDescent="0.25">
      <c r="A83" s="9" t="s">
        <v>87</v>
      </c>
      <c r="B83" s="10" t="s">
        <v>27</v>
      </c>
      <c r="C83" s="10" t="s">
        <v>88</v>
      </c>
      <c r="D83" s="10" t="s">
        <v>7</v>
      </c>
      <c r="E83" s="10" t="s">
        <v>7</v>
      </c>
      <c r="F83" s="11">
        <f>F84+F86+F88+F91+F93</f>
        <v>71677.399999999994</v>
      </c>
      <c r="G83" s="11">
        <f>G84+G86+G88+G91+G93</f>
        <v>78004.5</v>
      </c>
    </row>
    <row r="84" spans="1:7" ht="24.6" customHeight="1" x14ac:dyDescent="0.25">
      <c r="A84" s="9" t="s">
        <v>89</v>
      </c>
      <c r="B84" s="10" t="s">
        <v>27</v>
      </c>
      <c r="C84" s="10" t="s">
        <v>88</v>
      </c>
      <c r="D84" s="10" t="s">
        <v>90</v>
      </c>
      <c r="E84" s="10" t="s">
        <v>7</v>
      </c>
      <c r="F84" s="11">
        <f>F85</f>
        <v>16020</v>
      </c>
      <c r="G84" s="11">
        <f>G85</f>
        <v>16870</v>
      </c>
    </row>
    <row r="85" spans="1:7" ht="23.45" customHeight="1" x14ac:dyDescent="0.25">
      <c r="A85" s="12" t="s">
        <v>21</v>
      </c>
      <c r="B85" s="13" t="s">
        <v>27</v>
      </c>
      <c r="C85" s="13" t="s">
        <v>88</v>
      </c>
      <c r="D85" s="13" t="s">
        <v>90</v>
      </c>
      <c r="E85" s="13" t="s">
        <v>22</v>
      </c>
      <c r="F85" s="14">
        <v>16020</v>
      </c>
      <c r="G85" s="14">
        <v>16870</v>
      </c>
    </row>
    <row r="86" spans="1:7" ht="36.6" customHeight="1" x14ac:dyDescent="0.25">
      <c r="A86" s="9" t="s">
        <v>91</v>
      </c>
      <c r="B86" s="10" t="s">
        <v>27</v>
      </c>
      <c r="C86" s="10" t="s">
        <v>88</v>
      </c>
      <c r="D86" s="10" t="s">
        <v>92</v>
      </c>
      <c r="E86" s="10" t="s">
        <v>7</v>
      </c>
      <c r="F86" s="11">
        <f>F87</f>
        <v>11512.4</v>
      </c>
      <c r="G86" s="11">
        <f>G87</f>
        <v>12043.199999999999</v>
      </c>
    </row>
    <row r="87" spans="1:7" ht="24" customHeight="1" x14ac:dyDescent="0.25">
      <c r="A87" s="12" t="s">
        <v>21</v>
      </c>
      <c r="B87" s="13" t="s">
        <v>27</v>
      </c>
      <c r="C87" s="13" t="s">
        <v>88</v>
      </c>
      <c r="D87" s="13" t="s">
        <v>92</v>
      </c>
      <c r="E87" s="13" t="s">
        <v>22</v>
      </c>
      <c r="F87" s="14">
        <f>11506.8+5.6</f>
        <v>11512.4</v>
      </c>
      <c r="G87" s="14">
        <f>12116.9-73.7</f>
        <v>12043.199999999999</v>
      </c>
    </row>
    <row r="88" spans="1:7" ht="26.25" x14ac:dyDescent="0.25">
      <c r="A88" s="9" t="s">
        <v>93</v>
      </c>
      <c r="B88" s="10" t="s">
        <v>27</v>
      </c>
      <c r="C88" s="10" t="s">
        <v>88</v>
      </c>
      <c r="D88" s="10" t="s">
        <v>94</v>
      </c>
      <c r="E88" s="10" t="s">
        <v>7</v>
      </c>
      <c r="F88" s="11">
        <f>F89</f>
        <v>4384.6000000000004</v>
      </c>
      <c r="G88" s="11">
        <f>G89</f>
        <v>4617</v>
      </c>
    </row>
    <row r="89" spans="1:7" ht="26.25" x14ac:dyDescent="0.25">
      <c r="A89" s="12" t="s">
        <v>21</v>
      </c>
      <c r="B89" s="13" t="s">
        <v>27</v>
      </c>
      <c r="C89" s="13" t="s">
        <v>88</v>
      </c>
      <c r="D89" s="13" t="s">
        <v>94</v>
      </c>
      <c r="E89" s="13" t="s">
        <v>22</v>
      </c>
      <c r="F89" s="14">
        <v>4384.6000000000004</v>
      </c>
      <c r="G89" s="14">
        <v>4617</v>
      </c>
    </row>
    <row r="90" spans="1:7" ht="14.45" hidden="1" x14ac:dyDescent="0.3">
      <c r="A90" s="12" t="s">
        <v>25</v>
      </c>
      <c r="B90" s="13" t="s">
        <v>27</v>
      </c>
      <c r="C90" s="13" t="s">
        <v>88</v>
      </c>
      <c r="D90" s="13" t="s">
        <v>94</v>
      </c>
      <c r="E90" s="13" t="s">
        <v>23</v>
      </c>
      <c r="F90" s="14">
        <f>100-100</f>
        <v>0</v>
      </c>
      <c r="G90" s="14">
        <f>100-100</f>
        <v>0</v>
      </c>
    </row>
    <row r="91" spans="1:7" ht="26.25" x14ac:dyDescent="0.25">
      <c r="A91" s="9" t="s">
        <v>95</v>
      </c>
      <c r="B91" s="10" t="s">
        <v>27</v>
      </c>
      <c r="C91" s="10" t="s">
        <v>88</v>
      </c>
      <c r="D91" s="10" t="s">
        <v>96</v>
      </c>
      <c r="E91" s="10"/>
      <c r="F91" s="11">
        <f>F92</f>
        <v>28393.599999999999</v>
      </c>
      <c r="G91" s="11">
        <f>G92</f>
        <v>33028.199999999997</v>
      </c>
    </row>
    <row r="92" spans="1:7" ht="26.25" x14ac:dyDescent="0.25">
      <c r="A92" s="12" t="s">
        <v>21</v>
      </c>
      <c r="B92" s="13" t="s">
        <v>27</v>
      </c>
      <c r="C92" s="13" t="s">
        <v>88</v>
      </c>
      <c r="D92" s="13" t="s">
        <v>96</v>
      </c>
      <c r="E92" s="13" t="s">
        <v>22</v>
      </c>
      <c r="F92" s="14">
        <f>27543.6+850</f>
        <v>28393.599999999999</v>
      </c>
      <c r="G92" s="14">
        <f>32178.2+850</f>
        <v>33028.199999999997</v>
      </c>
    </row>
    <row r="93" spans="1:7" ht="51.75" x14ac:dyDescent="0.25">
      <c r="A93" s="9" t="s">
        <v>161</v>
      </c>
      <c r="B93" s="10" t="s">
        <v>27</v>
      </c>
      <c r="C93" s="10" t="s">
        <v>88</v>
      </c>
      <c r="D93" s="10" t="s">
        <v>134</v>
      </c>
      <c r="E93" s="25"/>
      <c r="F93" s="11">
        <f>F94</f>
        <v>11366.8</v>
      </c>
      <c r="G93" s="11">
        <f>G94</f>
        <v>11446.1</v>
      </c>
    </row>
    <row r="94" spans="1:7" x14ac:dyDescent="0.25">
      <c r="A94" s="12" t="s">
        <v>135</v>
      </c>
      <c r="B94" s="26">
        <v>954</v>
      </c>
      <c r="C94" s="13" t="s">
        <v>88</v>
      </c>
      <c r="D94" s="13" t="s">
        <v>134</v>
      </c>
      <c r="E94" s="13" t="s">
        <v>145</v>
      </c>
      <c r="F94" s="14">
        <v>11366.8</v>
      </c>
      <c r="G94" s="14">
        <v>11446.1</v>
      </c>
    </row>
    <row r="95" spans="1:7" x14ac:dyDescent="0.25">
      <c r="A95" s="9" t="s">
        <v>97</v>
      </c>
      <c r="B95" s="10" t="s">
        <v>27</v>
      </c>
      <c r="C95" s="10" t="s">
        <v>98</v>
      </c>
      <c r="D95" s="10"/>
      <c r="E95" s="10"/>
      <c r="F95" s="11">
        <f>F96</f>
        <v>2303.9</v>
      </c>
      <c r="G95" s="11">
        <f>G96</f>
        <v>2426</v>
      </c>
    </row>
    <row r="96" spans="1:7" x14ac:dyDescent="0.25">
      <c r="A96" s="9" t="s">
        <v>147</v>
      </c>
      <c r="B96" s="10" t="s">
        <v>27</v>
      </c>
      <c r="C96" s="10" t="s">
        <v>146</v>
      </c>
      <c r="D96" s="10" t="s">
        <v>7</v>
      </c>
      <c r="E96" s="10" t="s">
        <v>7</v>
      </c>
      <c r="F96" s="11">
        <f>F97+F99+F101</f>
        <v>2303.9</v>
      </c>
      <c r="G96" s="11">
        <f>G97+G99+G101</f>
        <v>2426</v>
      </c>
    </row>
    <row r="97" spans="1:7" ht="65.45" customHeight="1" x14ac:dyDescent="0.25">
      <c r="A97" s="9" t="s">
        <v>99</v>
      </c>
      <c r="B97" s="10" t="s">
        <v>27</v>
      </c>
      <c r="C97" s="10" t="s">
        <v>146</v>
      </c>
      <c r="D97" s="10" t="s">
        <v>100</v>
      </c>
      <c r="E97" s="10" t="s">
        <v>7</v>
      </c>
      <c r="F97" s="11">
        <f>F98</f>
        <v>217</v>
      </c>
      <c r="G97" s="11">
        <f>G98</f>
        <v>228.5</v>
      </c>
    </row>
    <row r="98" spans="1:7" ht="26.25" x14ac:dyDescent="0.25">
      <c r="A98" s="12" t="s">
        <v>21</v>
      </c>
      <c r="B98" s="13" t="s">
        <v>27</v>
      </c>
      <c r="C98" s="13" t="s">
        <v>146</v>
      </c>
      <c r="D98" s="13" t="s">
        <v>100</v>
      </c>
      <c r="E98" s="13" t="s">
        <v>22</v>
      </c>
      <c r="F98" s="14">
        <v>217</v>
      </c>
      <c r="G98" s="14">
        <v>228.5</v>
      </c>
    </row>
    <row r="99" spans="1:7" ht="39" x14ac:dyDescent="0.25">
      <c r="A99" s="9" t="s">
        <v>101</v>
      </c>
      <c r="B99" s="10" t="s">
        <v>27</v>
      </c>
      <c r="C99" s="10" t="s">
        <v>146</v>
      </c>
      <c r="D99" s="10" t="s">
        <v>102</v>
      </c>
      <c r="E99" s="10" t="s">
        <v>7</v>
      </c>
      <c r="F99" s="11">
        <f>F100</f>
        <v>1944.6</v>
      </c>
      <c r="G99" s="11">
        <f>G100</f>
        <v>2047.7</v>
      </c>
    </row>
    <row r="100" spans="1:7" ht="26.25" x14ac:dyDescent="0.25">
      <c r="A100" s="12" t="s">
        <v>21</v>
      </c>
      <c r="B100" s="13" t="s">
        <v>27</v>
      </c>
      <c r="C100" s="13" t="s">
        <v>146</v>
      </c>
      <c r="D100" s="13" t="s">
        <v>102</v>
      </c>
      <c r="E100" s="13" t="s">
        <v>22</v>
      </c>
      <c r="F100" s="14">
        <v>1944.6</v>
      </c>
      <c r="G100" s="14">
        <v>2047.7</v>
      </c>
    </row>
    <row r="101" spans="1:7" ht="26.25" x14ac:dyDescent="0.25">
      <c r="A101" s="9" t="s">
        <v>103</v>
      </c>
      <c r="B101" s="10" t="s">
        <v>27</v>
      </c>
      <c r="C101" s="10" t="s">
        <v>146</v>
      </c>
      <c r="D101" s="10" t="s">
        <v>104</v>
      </c>
      <c r="E101" s="10"/>
      <c r="F101" s="11">
        <f>F102</f>
        <v>142.30000000000001</v>
      </c>
      <c r="G101" s="11">
        <f>G102</f>
        <v>149.80000000000001</v>
      </c>
    </row>
    <row r="102" spans="1:7" ht="26.25" x14ac:dyDescent="0.25">
      <c r="A102" s="12" t="s">
        <v>21</v>
      </c>
      <c r="B102" s="13" t="s">
        <v>27</v>
      </c>
      <c r="C102" s="13" t="s">
        <v>146</v>
      </c>
      <c r="D102" s="13" t="s">
        <v>104</v>
      </c>
      <c r="E102" s="13" t="s">
        <v>22</v>
      </c>
      <c r="F102" s="14">
        <v>142.30000000000001</v>
      </c>
      <c r="G102" s="14">
        <v>149.80000000000001</v>
      </c>
    </row>
    <row r="103" spans="1:7" x14ac:dyDescent="0.25">
      <c r="A103" s="9" t="s">
        <v>105</v>
      </c>
      <c r="B103" s="10" t="s">
        <v>27</v>
      </c>
      <c r="C103" s="10" t="s">
        <v>106</v>
      </c>
      <c r="D103" s="10"/>
      <c r="E103" s="10"/>
      <c r="F103" s="11">
        <f t="shared" ref="F103:G105" si="1">F104</f>
        <v>7704.7</v>
      </c>
      <c r="G103" s="11">
        <f t="shared" si="1"/>
        <v>8113.1</v>
      </c>
    </row>
    <row r="104" spans="1:7" ht="25.15" customHeight="1" x14ac:dyDescent="0.25">
      <c r="A104" s="9" t="s">
        <v>151</v>
      </c>
      <c r="B104" s="10" t="s">
        <v>27</v>
      </c>
      <c r="C104" s="10" t="s">
        <v>148</v>
      </c>
      <c r="D104" s="10" t="s">
        <v>7</v>
      </c>
      <c r="E104" s="10" t="s">
        <v>7</v>
      </c>
      <c r="F104" s="11">
        <f t="shared" si="1"/>
        <v>7704.7</v>
      </c>
      <c r="G104" s="11">
        <f t="shared" si="1"/>
        <v>8113.1</v>
      </c>
    </row>
    <row r="105" spans="1:7" ht="27" customHeight="1" x14ac:dyDescent="0.25">
      <c r="A105" s="9" t="s">
        <v>159</v>
      </c>
      <c r="B105" s="10" t="s">
        <v>27</v>
      </c>
      <c r="C105" s="10" t="s">
        <v>148</v>
      </c>
      <c r="D105" s="10" t="s">
        <v>107</v>
      </c>
      <c r="E105" s="10" t="s">
        <v>7</v>
      </c>
      <c r="F105" s="11">
        <f t="shared" si="1"/>
        <v>7704.7</v>
      </c>
      <c r="G105" s="11">
        <f t="shared" si="1"/>
        <v>8113.1</v>
      </c>
    </row>
    <row r="106" spans="1:7" ht="26.25" x14ac:dyDescent="0.25">
      <c r="A106" s="12" t="s">
        <v>21</v>
      </c>
      <c r="B106" s="13" t="s">
        <v>27</v>
      </c>
      <c r="C106" s="13" t="s">
        <v>148</v>
      </c>
      <c r="D106" s="13" t="s">
        <v>107</v>
      </c>
      <c r="E106" s="13" t="s">
        <v>22</v>
      </c>
      <c r="F106" s="14">
        <v>7704.7</v>
      </c>
      <c r="G106" s="14">
        <v>8113.1</v>
      </c>
    </row>
    <row r="107" spans="1:7" x14ac:dyDescent="0.25">
      <c r="A107" s="9" t="s">
        <v>108</v>
      </c>
      <c r="B107" s="10" t="s">
        <v>27</v>
      </c>
      <c r="C107" s="10" t="s">
        <v>109</v>
      </c>
      <c r="D107" s="10"/>
      <c r="E107" s="10"/>
      <c r="F107" s="11">
        <f>F108+F111+F116</f>
        <v>20621.500000000004</v>
      </c>
      <c r="G107" s="11">
        <f>G108+G111+G116</f>
        <v>21858.600000000006</v>
      </c>
    </row>
    <row r="108" spans="1:7" x14ac:dyDescent="0.25">
      <c r="A108" s="9" t="s">
        <v>163</v>
      </c>
      <c r="B108" s="10" t="s">
        <v>27</v>
      </c>
      <c r="C108" s="10" t="s">
        <v>162</v>
      </c>
      <c r="D108" s="10"/>
      <c r="E108" s="10"/>
      <c r="F108" s="11">
        <f>F109</f>
        <v>951.9</v>
      </c>
      <c r="G108" s="11">
        <f>G109</f>
        <v>1002.4</v>
      </c>
    </row>
    <row r="109" spans="1:7" ht="39" x14ac:dyDescent="0.25">
      <c r="A109" s="9" t="s">
        <v>110</v>
      </c>
      <c r="B109" s="10" t="s">
        <v>27</v>
      </c>
      <c r="C109" s="10" t="s">
        <v>162</v>
      </c>
      <c r="D109" s="10" t="s">
        <v>111</v>
      </c>
      <c r="E109" s="10"/>
      <c r="F109" s="11">
        <f>F110</f>
        <v>951.9</v>
      </c>
      <c r="G109" s="11">
        <f>G110</f>
        <v>1002.4</v>
      </c>
    </row>
    <row r="110" spans="1:7" x14ac:dyDescent="0.25">
      <c r="A110" s="12" t="s">
        <v>112</v>
      </c>
      <c r="B110" s="13" t="s">
        <v>27</v>
      </c>
      <c r="C110" s="13" t="s">
        <v>162</v>
      </c>
      <c r="D110" s="13" t="s">
        <v>111</v>
      </c>
      <c r="E110" s="13" t="s">
        <v>113</v>
      </c>
      <c r="F110" s="14">
        <v>951.9</v>
      </c>
      <c r="G110" s="14">
        <v>1002.4</v>
      </c>
    </row>
    <row r="111" spans="1:7" x14ac:dyDescent="0.25">
      <c r="A111" s="9" t="s">
        <v>114</v>
      </c>
      <c r="B111" s="10" t="s">
        <v>27</v>
      </c>
      <c r="C111" s="10" t="s">
        <v>115</v>
      </c>
      <c r="D111" s="10" t="s">
        <v>7</v>
      </c>
      <c r="E111" s="10" t="s">
        <v>7</v>
      </c>
      <c r="F111" s="11">
        <f>F112+F114</f>
        <v>18626.400000000001</v>
      </c>
      <c r="G111" s="11">
        <f>G112+G114</f>
        <v>19768.300000000003</v>
      </c>
    </row>
    <row r="112" spans="1:7" ht="52.15" customHeight="1" x14ac:dyDescent="0.25">
      <c r="A112" s="9" t="s">
        <v>116</v>
      </c>
      <c r="B112" s="10" t="s">
        <v>27</v>
      </c>
      <c r="C112" s="10" t="s">
        <v>115</v>
      </c>
      <c r="D112" s="10" t="s">
        <v>117</v>
      </c>
      <c r="E112" s="10" t="s">
        <v>7</v>
      </c>
      <c r="F112" s="11">
        <f>F113</f>
        <v>13971.2</v>
      </c>
      <c r="G112" s="11">
        <f>G113</f>
        <v>14712.2</v>
      </c>
    </row>
    <row r="113" spans="1:7" x14ac:dyDescent="0.25">
      <c r="A113" s="12" t="s">
        <v>112</v>
      </c>
      <c r="B113" s="13" t="s">
        <v>27</v>
      </c>
      <c r="C113" s="13" t="s">
        <v>115</v>
      </c>
      <c r="D113" s="13" t="s">
        <v>117</v>
      </c>
      <c r="E113" s="13" t="s">
        <v>113</v>
      </c>
      <c r="F113" s="14">
        <v>13971.2</v>
      </c>
      <c r="G113" s="14">
        <v>14712.2</v>
      </c>
    </row>
    <row r="114" spans="1:7" ht="51.75" x14ac:dyDescent="0.25">
      <c r="A114" s="9" t="s">
        <v>118</v>
      </c>
      <c r="B114" s="10" t="s">
        <v>27</v>
      </c>
      <c r="C114" s="10" t="s">
        <v>115</v>
      </c>
      <c r="D114" s="10" t="s">
        <v>119</v>
      </c>
      <c r="E114" s="10" t="s">
        <v>7</v>
      </c>
      <c r="F114" s="11">
        <f>F115</f>
        <v>4655.2</v>
      </c>
      <c r="G114" s="11">
        <f>G115</f>
        <v>5056.1000000000004</v>
      </c>
    </row>
    <row r="115" spans="1:7" x14ac:dyDescent="0.25">
      <c r="A115" s="12" t="s">
        <v>112</v>
      </c>
      <c r="B115" s="13" t="s">
        <v>27</v>
      </c>
      <c r="C115" s="13" t="s">
        <v>115</v>
      </c>
      <c r="D115" s="13" t="s">
        <v>119</v>
      </c>
      <c r="E115" s="13" t="s">
        <v>113</v>
      </c>
      <c r="F115" s="14">
        <v>4655.2</v>
      </c>
      <c r="G115" s="14">
        <v>5056.1000000000004</v>
      </c>
    </row>
    <row r="116" spans="1:7" ht="19.149999999999999" customHeight="1" x14ac:dyDescent="0.25">
      <c r="A116" s="9" t="s">
        <v>120</v>
      </c>
      <c r="B116" s="10" t="s">
        <v>27</v>
      </c>
      <c r="C116" s="10" t="s">
        <v>121</v>
      </c>
      <c r="D116" s="10" t="s">
        <v>7</v>
      </c>
      <c r="E116" s="10" t="s">
        <v>7</v>
      </c>
      <c r="F116" s="11">
        <f>F117</f>
        <v>1043.2</v>
      </c>
      <c r="G116" s="11">
        <f>G117</f>
        <v>1087.9000000000001</v>
      </c>
    </row>
    <row r="117" spans="1:7" ht="26.25" x14ac:dyDescent="0.25">
      <c r="A117" s="9" t="s">
        <v>122</v>
      </c>
      <c r="B117" s="10" t="s">
        <v>27</v>
      </c>
      <c r="C117" s="10" t="s">
        <v>121</v>
      </c>
      <c r="D117" s="10" t="s">
        <v>123</v>
      </c>
      <c r="E117" s="10" t="s">
        <v>7</v>
      </c>
      <c r="F117" s="11">
        <f>F118+F119</f>
        <v>1043.2</v>
      </c>
      <c r="G117" s="11">
        <f>G118+G119</f>
        <v>1087.9000000000001</v>
      </c>
    </row>
    <row r="118" spans="1:7" x14ac:dyDescent="0.25">
      <c r="A118" s="12" t="s">
        <v>112</v>
      </c>
      <c r="B118" s="13" t="s">
        <v>27</v>
      </c>
      <c r="C118" s="13" t="s">
        <v>121</v>
      </c>
      <c r="D118" s="13" t="s">
        <v>123</v>
      </c>
      <c r="E118" s="13" t="s">
        <v>113</v>
      </c>
      <c r="F118" s="14">
        <v>200</v>
      </c>
      <c r="G118" s="14">
        <v>200</v>
      </c>
    </row>
    <row r="119" spans="1:7" ht="26.25" x14ac:dyDescent="0.25">
      <c r="A119" s="12" t="s">
        <v>21</v>
      </c>
      <c r="B119" s="13" t="s">
        <v>27</v>
      </c>
      <c r="C119" s="13" t="s">
        <v>121</v>
      </c>
      <c r="D119" s="13" t="s">
        <v>123</v>
      </c>
      <c r="E119" s="13" t="s">
        <v>22</v>
      </c>
      <c r="F119" s="14">
        <v>843.2</v>
      </c>
      <c r="G119" s="14">
        <v>887.9</v>
      </c>
    </row>
    <row r="120" spans="1:7" x14ac:dyDescent="0.25">
      <c r="A120" s="9" t="s">
        <v>124</v>
      </c>
      <c r="B120" s="10" t="s">
        <v>27</v>
      </c>
      <c r="C120" s="10" t="s">
        <v>125</v>
      </c>
      <c r="D120" s="10"/>
      <c r="E120" s="10"/>
      <c r="F120" s="11">
        <f t="shared" ref="F120:G122" si="2">F121</f>
        <v>1391.3</v>
      </c>
      <c r="G120" s="11">
        <f t="shared" si="2"/>
        <v>1465</v>
      </c>
    </row>
    <row r="121" spans="1:7" ht="26.25" x14ac:dyDescent="0.25">
      <c r="A121" s="9" t="s">
        <v>150</v>
      </c>
      <c r="B121" s="10" t="s">
        <v>27</v>
      </c>
      <c r="C121" s="10" t="s">
        <v>149</v>
      </c>
      <c r="D121" s="10" t="s">
        <v>7</v>
      </c>
      <c r="E121" s="10" t="s">
        <v>7</v>
      </c>
      <c r="F121" s="11">
        <f t="shared" si="2"/>
        <v>1391.3</v>
      </c>
      <c r="G121" s="11">
        <f t="shared" si="2"/>
        <v>1465</v>
      </c>
    </row>
    <row r="122" spans="1:7" ht="39" x14ac:dyDescent="0.25">
      <c r="A122" s="9" t="s">
        <v>126</v>
      </c>
      <c r="B122" s="10" t="s">
        <v>27</v>
      </c>
      <c r="C122" s="10" t="s">
        <v>149</v>
      </c>
      <c r="D122" s="10" t="s">
        <v>127</v>
      </c>
      <c r="E122" s="10" t="s">
        <v>7</v>
      </c>
      <c r="F122" s="11">
        <f t="shared" si="2"/>
        <v>1391.3</v>
      </c>
      <c r="G122" s="11">
        <f t="shared" si="2"/>
        <v>1465</v>
      </c>
    </row>
    <row r="123" spans="1:7" ht="26.25" x14ac:dyDescent="0.25">
      <c r="A123" s="12" t="s">
        <v>21</v>
      </c>
      <c r="B123" s="13" t="s">
        <v>27</v>
      </c>
      <c r="C123" s="13" t="s">
        <v>149</v>
      </c>
      <c r="D123" s="13" t="s">
        <v>127</v>
      </c>
      <c r="E123" s="13" t="s">
        <v>22</v>
      </c>
      <c r="F123" s="14">
        <v>1391.3</v>
      </c>
      <c r="G123" s="14">
        <v>1465</v>
      </c>
    </row>
    <row r="124" spans="1:7" ht="14.45" hidden="1" x14ac:dyDescent="0.3">
      <c r="A124" s="12" t="s">
        <v>24</v>
      </c>
      <c r="B124" s="13" t="s">
        <v>27</v>
      </c>
      <c r="C124" s="13" t="s">
        <v>149</v>
      </c>
      <c r="D124" s="13" t="s">
        <v>127</v>
      </c>
      <c r="E124" s="13" t="s">
        <v>23</v>
      </c>
      <c r="F124" s="14">
        <f>100-100</f>
        <v>0</v>
      </c>
      <c r="G124" s="14">
        <f>100-100</f>
        <v>0</v>
      </c>
    </row>
    <row r="125" spans="1:7" x14ac:dyDescent="0.25">
      <c r="A125" s="9" t="s">
        <v>128</v>
      </c>
      <c r="B125" s="10" t="s">
        <v>27</v>
      </c>
      <c r="C125" s="10" t="s">
        <v>129</v>
      </c>
      <c r="D125" s="10"/>
      <c r="E125" s="10"/>
      <c r="F125" s="11">
        <f t="shared" ref="F125:G127" si="3">F126</f>
        <v>2000</v>
      </c>
      <c r="G125" s="11">
        <f t="shared" si="3"/>
        <v>2000</v>
      </c>
    </row>
    <row r="126" spans="1:7" x14ac:dyDescent="0.25">
      <c r="A126" s="9" t="s">
        <v>130</v>
      </c>
      <c r="B126" s="10" t="s">
        <v>27</v>
      </c>
      <c r="C126" s="10" t="s">
        <v>131</v>
      </c>
      <c r="D126" s="10" t="s">
        <v>7</v>
      </c>
      <c r="E126" s="10" t="s">
        <v>7</v>
      </c>
      <c r="F126" s="11">
        <f t="shared" si="3"/>
        <v>2000</v>
      </c>
      <c r="G126" s="11">
        <f t="shared" si="3"/>
        <v>2000</v>
      </c>
    </row>
    <row r="127" spans="1:7" ht="39" x14ac:dyDescent="0.25">
      <c r="A127" s="9" t="s">
        <v>132</v>
      </c>
      <c r="B127" s="10" t="s">
        <v>27</v>
      </c>
      <c r="C127" s="10" t="s">
        <v>131</v>
      </c>
      <c r="D127" s="10" t="s">
        <v>133</v>
      </c>
      <c r="E127" s="10" t="s">
        <v>7</v>
      </c>
      <c r="F127" s="11">
        <f t="shared" si="3"/>
        <v>2000</v>
      </c>
      <c r="G127" s="11">
        <f t="shared" si="3"/>
        <v>2000</v>
      </c>
    </row>
    <row r="128" spans="1:7" ht="26.25" x14ac:dyDescent="0.25">
      <c r="A128" s="12" t="s">
        <v>21</v>
      </c>
      <c r="B128" s="13" t="s">
        <v>27</v>
      </c>
      <c r="C128" s="13" t="s">
        <v>131</v>
      </c>
      <c r="D128" s="13" t="s">
        <v>133</v>
      </c>
      <c r="E128" s="13" t="s">
        <v>22</v>
      </c>
      <c r="F128" s="14">
        <v>2000</v>
      </c>
      <c r="G128" s="14">
        <v>2000</v>
      </c>
    </row>
    <row r="129" spans="1:7" x14ac:dyDescent="0.25">
      <c r="A129" s="33" t="s">
        <v>136</v>
      </c>
      <c r="B129" s="33"/>
      <c r="C129" s="33"/>
      <c r="D129" s="33"/>
      <c r="E129" s="33"/>
      <c r="F129" s="27">
        <f>F9+F33+F27</f>
        <v>136792.4</v>
      </c>
      <c r="G129" s="27">
        <f>G9+G33+G27</f>
        <v>145821.50000000003</v>
      </c>
    </row>
    <row r="130" spans="1:7" x14ac:dyDescent="0.25">
      <c r="A130" s="28"/>
      <c r="B130" s="4"/>
      <c r="C130" s="4"/>
      <c r="D130" s="4"/>
      <c r="E130" s="4"/>
      <c r="F130" s="29"/>
      <c r="G130" s="29"/>
    </row>
    <row r="131" spans="1:7" x14ac:dyDescent="0.25">
      <c r="A131" s="3"/>
      <c r="B131" s="4"/>
      <c r="C131" s="4"/>
      <c r="D131" s="4"/>
      <c r="E131" s="4"/>
      <c r="F131" s="29"/>
      <c r="G131" s="29"/>
    </row>
    <row r="132" spans="1:7" ht="15" customHeight="1" x14ac:dyDescent="0.25">
      <c r="A132" s="30" t="s">
        <v>137</v>
      </c>
      <c r="B132" s="4"/>
      <c r="C132" s="4"/>
      <c r="D132" s="4"/>
      <c r="E132" s="32" t="s">
        <v>138</v>
      </c>
      <c r="F132" s="32"/>
      <c r="G132" s="32"/>
    </row>
    <row r="133" spans="1:7" x14ac:dyDescent="0.25">
      <c r="A133" s="30"/>
      <c r="B133" s="4"/>
      <c r="C133" s="4"/>
      <c r="D133" s="4"/>
      <c r="E133" s="1"/>
      <c r="F133" s="1"/>
      <c r="G133" s="1"/>
    </row>
    <row r="134" spans="1:7" x14ac:dyDescent="0.25">
      <c r="A134" s="30"/>
      <c r="B134" s="4"/>
      <c r="C134" s="4"/>
      <c r="D134" s="4"/>
      <c r="E134" s="1"/>
      <c r="F134" s="1"/>
      <c r="G134" s="1"/>
    </row>
    <row r="135" spans="1:7" ht="18" customHeight="1" x14ac:dyDescent="0.25">
      <c r="A135" s="30" t="s">
        <v>139</v>
      </c>
      <c r="B135" s="4"/>
      <c r="C135" s="4"/>
      <c r="D135" s="4"/>
      <c r="E135" s="32" t="s">
        <v>140</v>
      </c>
      <c r="F135" s="32"/>
      <c r="G135" s="32"/>
    </row>
  </sheetData>
  <mergeCells count="8">
    <mergeCell ref="E1:G1"/>
    <mergeCell ref="A2:G2"/>
    <mergeCell ref="E132:G132"/>
    <mergeCell ref="E135:G135"/>
    <mergeCell ref="A129:E129"/>
    <mergeCell ref="E3:F3"/>
    <mergeCell ref="A4:F4"/>
    <mergeCell ref="A5:G5"/>
  </mergeCells>
  <phoneticPr fontId="7" type="noConversion"/>
  <pageMargins left="0.11811023622047245" right="0.11811023622047245" top="0.53149606299212604" bottom="0.4724409448818898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</dc:creator>
  <cp:lastModifiedBy>User</cp:lastModifiedBy>
  <cp:lastPrinted>2017-11-07T08:34:23Z</cp:lastPrinted>
  <dcterms:created xsi:type="dcterms:W3CDTF">2016-12-02T09:18:56Z</dcterms:created>
  <dcterms:modified xsi:type="dcterms:W3CDTF">2017-12-18T07:40:23Z</dcterms:modified>
</cp:coreProperties>
</file>