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1" i="1"/>
  <c r="E36"/>
  <c r="E48"/>
  <c r="E60"/>
  <c r="E66"/>
  <c r="E77"/>
  <c r="E85"/>
  <c r="E26"/>
  <c r="F84"/>
  <c r="F83"/>
  <c r="F82"/>
  <c r="F81"/>
  <c r="F80"/>
  <c r="F76"/>
  <c r="F75"/>
  <c r="F74"/>
  <c r="F72"/>
  <c r="F71"/>
  <c r="F70"/>
  <c r="F69"/>
  <c r="F65"/>
  <c r="F64"/>
  <c r="F63"/>
  <c r="F59"/>
  <c r="F58"/>
  <c r="F57"/>
  <c r="F56"/>
  <c r="F55"/>
  <c r="F54"/>
  <c r="F53"/>
  <c r="F52"/>
  <c r="F51"/>
  <c r="F47"/>
  <c r="F46"/>
  <c r="F45"/>
  <c r="F44"/>
  <c r="F43"/>
  <c r="F42"/>
  <c r="F41"/>
  <c r="F40"/>
  <c r="F39"/>
  <c r="F35"/>
  <c r="F34"/>
  <c r="F33"/>
  <c r="F32"/>
  <c r="F31"/>
  <c r="F30"/>
  <c r="F29"/>
  <c r="F25"/>
  <c r="E22"/>
  <c r="F20"/>
  <c r="F19"/>
  <c r="F18"/>
  <c r="F17"/>
  <c r="F13"/>
  <c r="F12"/>
  <c r="F11"/>
  <c r="E14"/>
  <c r="E87" s="1"/>
  <c r="D36"/>
  <c r="F36" s="1"/>
  <c r="D85"/>
  <c r="F85" s="1"/>
  <c r="D77"/>
  <c r="F77" s="1"/>
  <c r="D66"/>
  <c r="F66" s="1"/>
  <c r="D60"/>
  <c r="F60" s="1"/>
  <c r="D48"/>
  <c r="F48" s="1"/>
  <c r="D22"/>
  <c r="F22" s="1"/>
  <c r="D14"/>
  <c r="D26"/>
  <c r="F14" l="1"/>
  <c r="F26"/>
  <c r="D87"/>
  <c r="F87" s="1"/>
</calcChain>
</file>

<file path=xl/sharedStrings.xml><?xml version="1.0" encoding="utf-8"?>
<sst xmlns="http://schemas.openxmlformats.org/spreadsheetml/2006/main" count="83" uniqueCount="74">
  <si>
    <t>№ п/п</t>
  </si>
  <si>
    <t>Наименование расхода</t>
  </si>
  <si>
    <t>% исп.</t>
  </si>
  <si>
    <t>ИТОГО</t>
  </si>
  <si>
    <t xml:space="preserve">Посадка, снос и ремонт деревьев и кустарников на придомовых территориях </t>
  </si>
  <si>
    <t>Дооборудование и содержание УКП</t>
  </si>
  <si>
    <t>Обучение неработающего населения способам защиты и действиям в ЧС</t>
  </si>
  <si>
    <t>Финансирование мероприятий по предупреждению ЧС</t>
  </si>
  <si>
    <t>Приобретение и содержание средств мобильной связи и оповещения населения</t>
  </si>
  <si>
    <t>Содействие в реализации программ ГО и ЧС района</t>
  </si>
  <si>
    <t xml:space="preserve">Выпуск муниципальной газеты, информационного бюллетеня </t>
  </si>
  <si>
    <t>Обеспечение функционирования информационной службы</t>
  </si>
  <si>
    <t>Прочие расходы</t>
  </si>
  <si>
    <t>Организация и проведение «Лыжной стрелы»</t>
  </si>
  <si>
    <t>Спортивно-оздоровительные игры и эстафеты для детей</t>
  </si>
  <si>
    <t>Организация спортивно-оздоровительной секции «Будь здоров»</t>
  </si>
  <si>
    <t>Экскурсии по местам боевой славы и памятным местам России для ветеранов и школьников</t>
  </si>
  <si>
    <t>Организация питания, досуга, приобретение формы и инвентаря для молодежной трудовой бригады</t>
  </si>
  <si>
    <t>День Победы – концерт, уличное гуляние</t>
  </si>
  <si>
    <t>Организация концертов Детской филармонии и конкурса «Невское аллегро»</t>
  </si>
  <si>
    <t>Содержание муниципальных архивов</t>
  </si>
  <si>
    <t>Поддержка спортивных секций на территории МО</t>
  </si>
  <si>
    <t xml:space="preserve">Приобретение спортивной формы, призов и инвентаря для  команд МО № 54 </t>
  </si>
  <si>
    <t>Посещение учебно-войсковой части школьниками округа</t>
  </si>
  <si>
    <t>Помощь морякам подшефной подлодки (День призывника)</t>
  </si>
  <si>
    <t>Организация праздников «Молодежная волна» (к Дню защитника Отечества) и «Невская жемчужина»</t>
  </si>
  <si>
    <t>Приобретение билетов в театры для ветеранов и инвалидов</t>
  </si>
  <si>
    <t>Новый год и Рождество- проведение концертов, уличного гуляния</t>
  </si>
  <si>
    <t xml:space="preserve">Снятие Блокады - проведение концертов </t>
  </si>
  <si>
    <t>Организация клубов общения и интересных встреч</t>
  </si>
  <si>
    <t>ВСЕГО ПО ЦЕЛЕВЫМ ПРОГРАММАМ</t>
  </si>
  <si>
    <t>Ремонт асфальтобетонных покрытий территорий дворов, устройство искусственных неровностей, проектно-изыскательские работы</t>
  </si>
  <si>
    <t>Установка, ремонт газонных ограждений и восстановление газонов</t>
  </si>
  <si>
    <t>Реализация программ «Социальная парикмахерская» и «Социальная химчистка»</t>
  </si>
  <si>
    <t>Приобретение подарков для ветеранов, инвалидов и детей к памятным датам и праздникам</t>
  </si>
  <si>
    <t>Всего на 2010 год</t>
  </si>
  <si>
    <t>Проведение IX Спартакиады школьников округа по игровым видам спорта и III Олимпиады, посвященной 65 годовщине Победы ВОВ</t>
  </si>
  <si>
    <t>Проведение турниров, спортивно оздоровительных игр и эстафет для взрослых и детей по игровым видам спорта и единоборствам</t>
  </si>
  <si>
    <t>Туристические походы и лодочные походы по Вуоксе</t>
  </si>
  <si>
    <t>Военно-спортивные игры «Старты рекрутов» (весна, осень)</t>
  </si>
  <si>
    <t>Военно-спортивные игры по пейнтболу (весна, осень)</t>
  </si>
  <si>
    <t>Организация конкурсов среди воспитанников дошкольных учреждений (Дошкольниада)</t>
  </si>
  <si>
    <t>Оказание адресной социальной помощи, материальная помощь гражданам</t>
  </si>
  <si>
    <t>Организация питание малоимущих граждан</t>
  </si>
  <si>
    <t>Создание зон отдыха, детских площадок, ремонт и содержание детских и спортивных площадок (Тельмана 40, Крыленко 45/3, Крыленко 29/4-33/1, Тельмана 48/4-50/3, Тельмана 50/3</t>
  </si>
  <si>
    <t>I. 0114 Поддержка деятельности граждан, общественных объединений, участвующих в охране общественного порядка и другие общегосударственные вопросы</t>
  </si>
  <si>
    <t>ИТОГО:</t>
  </si>
  <si>
    <t>Поддержка деятельности граждан, общественных организаций, участвующих в охране общественного порядка</t>
  </si>
  <si>
    <t>Осуществление поддержки деятельности  ОО "Совет муниципальных образований Санкт-Петербурга"</t>
  </si>
  <si>
    <t xml:space="preserve"> II. 0309  Защита населения от ЧС в 2010 году</t>
  </si>
  <si>
    <t>Организация семинаров, консультаций для представителей малого бизнеса.</t>
  </si>
  <si>
    <t>III. 0412 Другие вопросы в области национальной экономики</t>
  </si>
  <si>
    <t>IV. 0503 Благоустройство и озеленение территории</t>
  </si>
  <si>
    <t xml:space="preserve">V. 0707 Гражданско-патриотическое и трудовое воспитание молодёжи МО №54 в 2010 году </t>
  </si>
  <si>
    <t>VI. 0801 Подготовка и проведение  праздничных меропритятий в 2010 году</t>
  </si>
  <si>
    <t>Поздравление юбиляров,проживающих на территории округа, в т.ч. 90,100 лет. Золотая и Бриллиантовая свадьба</t>
  </si>
  <si>
    <t>VII. 0804 Развитие муниципальной информационной службы и информационно-просветительской работы с населением в 2010 году</t>
  </si>
  <si>
    <t xml:space="preserve">VIII. 0908 Охрана здоровья, развитие физкультуры и спорта в 2010 году </t>
  </si>
  <si>
    <t>Исполнитель:                                              _____________К.Е. Спиридонов</t>
  </si>
  <si>
    <t>Заместитель главы местной администрации _______________А.А. Кошелев</t>
  </si>
  <si>
    <t>IX. 1006 Организация мероприятий в области социальной поддержки населения в 2010 году</t>
  </si>
  <si>
    <t>Вывоз крупногабаритного мусора, ликвидация несанкционированных свалок и уборка бесхозных территорий</t>
  </si>
  <si>
    <t>Организация занятий по компьютерной грамотности для пожилых жителей округа</t>
  </si>
  <si>
    <t>УТВЕРЖДАЮ:</t>
  </si>
  <si>
    <t xml:space="preserve">Глава местной администрации МО №54 </t>
  </si>
  <si>
    <t>__________________И.Г.Теплых</t>
  </si>
  <si>
    <t>"___" _______________2010 год</t>
  </si>
  <si>
    <t>тыс.руб.</t>
  </si>
  <si>
    <t>Проектные работы</t>
  </si>
  <si>
    <t>Повышение уровня защищенности жилищного фонда  на территории МО, в т.ч. Замена входных дверей с привлечением средств населения</t>
  </si>
  <si>
    <t>Исполнено</t>
  </si>
  <si>
    <t>%</t>
  </si>
  <si>
    <t>Исполнение целевых программ МО №54 на 2010 год (на 29.12.2010)</t>
  </si>
  <si>
    <t>Проведение новогодних мероприятий для детей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</si>
</sst>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0.0%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/>
    <xf numFmtId="164" fontId="3" fillId="0" borderId="0" xfId="0" applyNumberFormat="1" applyFont="1"/>
    <xf numFmtId="164" fontId="0" fillId="0" borderId="0" xfId="0" applyNumberFormat="1" applyBorder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3" fillId="0" borderId="0" xfId="0" applyNumberFormat="1" applyFont="1"/>
    <xf numFmtId="164" fontId="0" fillId="0" borderId="1" xfId="0" applyNumberFormat="1" applyFont="1" applyBorder="1"/>
    <xf numFmtId="0" fontId="0" fillId="0" borderId="0" xfId="0" applyFont="1"/>
    <xf numFmtId="0" fontId="0" fillId="0" borderId="1" xfId="0" applyBorder="1"/>
    <xf numFmtId="165" fontId="0" fillId="0" borderId="1" xfId="0" applyNumberFormat="1" applyBorder="1"/>
    <xf numFmtId="0" fontId="0" fillId="0" borderId="1" xfId="0" applyFont="1" applyBorder="1"/>
    <xf numFmtId="165" fontId="0" fillId="0" borderId="1" xfId="0" applyNumberFormat="1" applyFont="1" applyBorder="1"/>
    <xf numFmtId="165" fontId="10" fillId="0" borderId="1" xfId="0" applyNumberFormat="1" applyFont="1" applyBorder="1"/>
    <xf numFmtId="165" fontId="10" fillId="3" borderId="1" xfId="0" applyNumberFormat="1" applyFont="1" applyFill="1" applyBorder="1"/>
    <xf numFmtId="1" fontId="9" fillId="3" borderId="1" xfId="0" applyNumberFormat="1" applyFont="1" applyFill="1" applyBorder="1" applyAlignment="1">
      <alignment horizontal="center" vertical="center" wrapText="1"/>
    </xf>
    <xf numFmtId="164" fontId="9" fillId="3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wrapText="1"/>
    </xf>
    <xf numFmtId="164" fontId="10" fillId="0" borderId="4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topLeftCell="A65" zoomScale="85" zoomScaleNormal="90" zoomScaleSheetLayoutView="75" workbookViewId="0">
      <selection activeCell="E84" sqref="E84"/>
    </sheetView>
  </sheetViews>
  <sheetFormatPr defaultRowHeight="12.75"/>
  <cols>
    <col min="1" max="1" width="4.7109375" customWidth="1"/>
    <col min="2" max="2" width="89.28515625" customWidth="1"/>
    <col min="3" max="3" width="0.7109375" hidden="1" customWidth="1"/>
    <col min="4" max="4" width="11.42578125" style="31" customWidth="1"/>
    <col min="5" max="5" width="10.28515625" customWidth="1"/>
    <col min="6" max="6" width="9.140625" style="37"/>
    <col min="8" max="8" width="9.85546875" bestFit="1" customWidth="1"/>
  </cols>
  <sheetData>
    <row r="1" spans="1:6" ht="15.75" customHeight="1">
      <c r="B1" s="61" t="s">
        <v>63</v>
      </c>
      <c r="C1" s="61"/>
      <c r="D1" s="61"/>
      <c r="E1" s="61"/>
      <c r="F1" s="61"/>
    </row>
    <row r="2" spans="1:6" ht="15.75" customHeight="1">
      <c r="B2" s="61" t="s">
        <v>64</v>
      </c>
      <c r="C2" s="61"/>
      <c r="D2" s="61"/>
      <c r="E2" s="61"/>
      <c r="F2" s="61"/>
    </row>
    <row r="3" spans="1:6" ht="15.75" customHeight="1">
      <c r="B3" s="62" t="s">
        <v>65</v>
      </c>
      <c r="C3" s="62"/>
      <c r="D3" s="62"/>
      <c r="E3" s="62"/>
      <c r="F3" s="62"/>
    </row>
    <row r="4" spans="1:6" ht="15" customHeight="1">
      <c r="B4" s="62" t="s">
        <v>66</v>
      </c>
      <c r="C4" s="62"/>
      <c r="D4" s="62"/>
      <c r="E4" s="62"/>
      <c r="F4" s="62"/>
    </row>
    <row r="5" spans="1:6" ht="21" customHeight="1">
      <c r="A5" s="60" t="s">
        <v>72</v>
      </c>
      <c r="B5" s="60"/>
      <c r="C5" s="60"/>
      <c r="D5" s="60"/>
      <c r="E5" s="60"/>
      <c r="F5" s="60"/>
    </row>
    <row r="6" spans="1:6" ht="21" customHeight="1">
      <c r="A6" s="28"/>
      <c r="B6" s="28"/>
      <c r="C6" s="28"/>
      <c r="D6" s="29" t="s">
        <v>67</v>
      </c>
    </row>
    <row r="7" spans="1:6" ht="13.5" customHeight="1">
      <c r="A7" s="55" t="s">
        <v>0</v>
      </c>
      <c r="B7" s="55" t="s">
        <v>1</v>
      </c>
      <c r="C7" s="5"/>
      <c r="D7" s="53" t="s">
        <v>35</v>
      </c>
      <c r="E7" s="49" t="s">
        <v>70</v>
      </c>
      <c r="F7" s="50" t="s">
        <v>71</v>
      </c>
    </row>
    <row r="8" spans="1:6" ht="28.5" customHeight="1">
      <c r="A8" s="55"/>
      <c r="B8" s="55"/>
      <c r="C8" s="6" t="s">
        <v>2</v>
      </c>
      <c r="D8" s="54"/>
      <c r="E8" s="49"/>
      <c r="F8" s="50"/>
    </row>
    <row r="9" spans="1:6" ht="15" customHeight="1">
      <c r="A9" s="25"/>
      <c r="B9" s="25"/>
      <c r="C9" s="25"/>
    </row>
    <row r="10" spans="1:6" ht="28.5" customHeight="1">
      <c r="A10" s="51" t="s">
        <v>45</v>
      </c>
      <c r="B10" s="51"/>
      <c r="C10" s="51"/>
      <c r="D10" s="51"/>
      <c r="E10" s="51"/>
      <c r="F10" s="51"/>
    </row>
    <row r="11" spans="1:6" ht="12.75" customHeight="1">
      <c r="A11" s="8">
        <v>1</v>
      </c>
      <c r="B11" s="9" t="s">
        <v>20</v>
      </c>
      <c r="C11" s="6"/>
      <c r="D11" s="32">
        <v>50</v>
      </c>
      <c r="E11" s="41">
        <v>50</v>
      </c>
      <c r="F11" s="42">
        <f>E11/D11</f>
        <v>1</v>
      </c>
    </row>
    <row r="12" spans="1:6" ht="25.5" customHeight="1">
      <c r="A12" s="8">
        <v>2</v>
      </c>
      <c r="B12" s="9" t="s">
        <v>47</v>
      </c>
      <c r="C12" s="6"/>
      <c r="D12" s="32">
        <v>550</v>
      </c>
      <c r="E12" s="41">
        <v>549.6</v>
      </c>
      <c r="F12" s="42">
        <f>E12/D12</f>
        <v>0.99927272727272731</v>
      </c>
    </row>
    <row r="13" spans="1:6" ht="14.25" customHeight="1">
      <c r="A13" s="8">
        <v>3</v>
      </c>
      <c r="B13" s="9" t="s">
        <v>48</v>
      </c>
      <c r="C13" s="6"/>
      <c r="D13" s="32">
        <v>60</v>
      </c>
      <c r="E13" s="41">
        <v>60</v>
      </c>
      <c r="F13" s="42">
        <f>E13/D13</f>
        <v>1</v>
      </c>
    </row>
    <row r="14" spans="1:6" s="35" customFormat="1" ht="14.25" customHeight="1">
      <c r="A14" s="56" t="s">
        <v>46</v>
      </c>
      <c r="B14" s="56"/>
      <c r="C14" s="36"/>
      <c r="D14" s="30">
        <f>D12+D11+D13</f>
        <v>660</v>
      </c>
      <c r="E14" s="30">
        <f>E12+E11+E13</f>
        <v>659.6</v>
      </c>
      <c r="F14" s="45">
        <f>E14/D14</f>
        <v>0.99939393939393939</v>
      </c>
    </row>
    <row r="15" spans="1:6" ht="14.25" customHeight="1">
      <c r="A15" s="21"/>
      <c r="B15" s="21"/>
      <c r="C15" s="25"/>
    </row>
    <row r="16" spans="1:6" ht="18.75" customHeight="1">
      <c r="A16" s="52" t="s">
        <v>49</v>
      </c>
      <c r="B16" s="52"/>
      <c r="C16" s="52"/>
      <c r="D16" s="52"/>
      <c r="E16" s="52"/>
      <c r="F16" s="52"/>
    </row>
    <row r="17" spans="1:6">
      <c r="A17" s="8">
        <v>1</v>
      </c>
      <c r="B17" s="10" t="s">
        <v>5</v>
      </c>
      <c r="C17" s="8"/>
      <c r="D17" s="32">
        <v>181.5</v>
      </c>
      <c r="E17" s="41">
        <v>181.4</v>
      </c>
      <c r="F17" s="42">
        <f>E17/D17</f>
        <v>0.99944903581267219</v>
      </c>
    </row>
    <row r="18" spans="1:6" ht="16.5" customHeight="1">
      <c r="A18" s="8">
        <v>2</v>
      </c>
      <c r="B18" s="11" t="s">
        <v>6</v>
      </c>
      <c r="C18" s="20"/>
      <c r="D18" s="32">
        <v>94.5</v>
      </c>
      <c r="E18" s="41">
        <v>94.5</v>
      </c>
      <c r="F18" s="42">
        <f>E18/D18</f>
        <v>1</v>
      </c>
    </row>
    <row r="19" spans="1:6" ht="18" customHeight="1">
      <c r="A19" s="8">
        <v>3</v>
      </c>
      <c r="B19" s="11" t="s">
        <v>7</v>
      </c>
      <c r="C19" s="20"/>
      <c r="D19" s="32">
        <v>18.5</v>
      </c>
      <c r="E19" s="41">
        <v>18.3</v>
      </c>
      <c r="F19" s="42">
        <f>E19/D19</f>
        <v>0.98918918918918919</v>
      </c>
    </row>
    <row r="20" spans="1:6" ht="17.25" customHeight="1">
      <c r="A20" s="8">
        <v>4</v>
      </c>
      <c r="B20" s="11" t="s">
        <v>8</v>
      </c>
      <c r="C20" s="20"/>
      <c r="D20" s="32">
        <v>37</v>
      </c>
      <c r="E20" s="41">
        <v>36.700000000000003</v>
      </c>
      <c r="F20" s="42">
        <f>E20/D20</f>
        <v>0.99189189189189197</v>
      </c>
    </row>
    <row r="21" spans="1:6" ht="15.75" customHeight="1">
      <c r="A21" s="8">
        <v>5</v>
      </c>
      <c r="B21" s="11" t="s">
        <v>9</v>
      </c>
      <c r="C21" s="8"/>
      <c r="D21" s="32">
        <v>0</v>
      </c>
      <c r="E21" s="41">
        <v>0</v>
      </c>
      <c r="F21" s="42"/>
    </row>
    <row r="22" spans="1:6" s="35" customFormat="1" ht="15.75" customHeight="1">
      <c r="A22" s="56" t="s">
        <v>3</v>
      </c>
      <c r="B22" s="56"/>
      <c r="C22" s="36"/>
      <c r="D22" s="30">
        <f>D17+D18+D19+D20+D21</f>
        <v>331.5</v>
      </c>
      <c r="E22" s="30">
        <f>E17+E18+E19+E20+E21</f>
        <v>330.9</v>
      </c>
      <c r="F22" s="45">
        <f>E22/D22</f>
        <v>0.99819004524886867</v>
      </c>
    </row>
    <row r="23" spans="1:6" ht="15.75" customHeight="1">
      <c r="A23" s="21"/>
      <c r="B23" s="21"/>
      <c r="C23" s="25"/>
    </row>
    <row r="24" spans="1:6" ht="15.75" customHeight="1">
      <c r="A24" s="52" t="s">
        <v>51</v>
      </c>
      <c r="B24" s="52"/>
      <c r="C24" s="52"/>
      <c r="D24" s="52"/>
      <c r="E24" s="52"/>
      <c r="F24" s="52"/>
    </row>
    <row r="25" spans="1:6" ht="15.75" customHeight="1">
      <c r="A25" s="9">
        <v>1</v>
      </c>
      <c r="B25" s="9" t="s">
        <v>50</v>
      </c>
      <c r="C25" s="8"/>
      <c r="D25" s="32">
        <v>60</v>
      </c>
      <c r="E25" s="41">
        <v>60</v>
      </c>
      <c r="F25" s="42">
        <f>E25/D25</f>
        <v>1</v>
      </c>
    </row>
    <row r="26" spans="1:6" s="35" customFormat="1" ht="15.75" customHeight="1">
      <c r="A26" s="56" t="s">
        <v>46</v>
      </c>
      <c r="B26" s="56"/>
      <c r="C26" s="36"/>
      <c r="D26" s="30">
        <f>D25</f>
        <v>60</v>
      </c>
      <c r="E26" s="30">
        <f>E25</f>
        <v>60</v>
      </c>
      <c r="F26" s="45">
        <f>E26/D26</f>
        <v>1</v>
      </c>
    </row>
    <row r="27" spans="1:6" ht="15.75" customHeight="1">
      <c r="A27" s="21"/>
      <c r="B27" s="21"/>
      <c r="C27" s="26"/>
    </row>
    <row r="28" spans="1:6" s="2" customFormat="1" ht="17.25" customHeight="1">
      <c r="A28" s="52" t="s">
        <v>52</v>
      </c>
      <c r="B28" s="52"/>
      <c r="C28" s="52"/>
      <c r="D28" s="52"/>
      <c r="E28" s="52"/>
      <c r="F28" s="52"/>
    </row>
    <row r="29" spans="1:6" ht="31.5" customHeight="1">
      <c r="A29" s="8">
        <v>1</v>
      </c>
      <c r="B29" s="11" t="s">
        <v>31</v>
      </c>
      <c r="C29" s="12"/>
      <c r="D29" s="32">
        <v>7673.8</v>
      </c>
      <c r="E29" s="41">
        <v>7672.9</v>
      </c>
      <c r="F29" s="42">
        <f t="shared" ref="F29:F36" si="0">E29/D29</f>
        <v>0.99988271781907256</v>
      </c>
    </row>
    <row r="30" spans="1:6" ht="31.5" customHeight="1">
      <c r="A30" s="8">
        <v>2</v>
      </c>
      <c r="B30" s="11" t="s">
        <v>44</v>
      </c>
      <c r="C30" s="12"/>
      <c r="D30" s="32">
        <v>8246</v>
      </c>
      <c r="E30" s="41">
        <v>8245.9</v>
      </c>
      <c r="F30" s="42">
        <f t="shared" si="0"/>
        <v>0.99998787290807656</v>
      </c>
    </row>
    <row r="31" spans="1:6" ht="14.25" customHeight="1">
      <c r="A31" s="8">
        <v>3</v>
      </c>
      <c r="B31" s="11" t="s">
        <v>32</v>
      </c>
      <c r="C31" s="13"/>
      <c r="D31" s="32">
        <v>9801.1</v>
      </c>
      <c r="E31" s="41">
        <f>9777.4+22.9</f>
        <v>9800.2999999999993</v>
      </c>
      <c r="F31" s="42">
        <f t="shared" si="0"/>
        <v>0.99991837650875914</v>
      </c>
    </row>
    <row r="32" spans="1:6" ht="14.25" customHeight="1">
      <c r="A32" s="8">
        <v>4</v>
      </c>
      <c r="B32" s="11" t="s">
        <v>4</v>
      </c>
      <c r="C32" s="8"/>
      <c r="D32" s="32">
        <v>1761.2</v>
      </c>
      <c r="E32" s="41">
        <v>1761.2</v>
      </c>
      <c r="F32" s="42">
        <f t="shared" si="0"/>
        <v>1</v>
      </c>
    </row>
    <row r="33" spans="1:8" ht="30.75" customHeight="1">
      <c r="A33" s="8">
        <v>5</v>
      </c>
      <c r="B33" s="11" t="s">
        <v>61</v>
      </c>
      <c r="C33" s="8"/>
      <c r="D33" s="32">
        <v>1304.5999999999999</v>
      </c>
      <c r="E33" s="41">
        <v>1304</v>
      </c>
      <c r="F33" s="42">
        <f t="shared" si="0"/>
        <v>0.99954008891614299</v>
      </c>
    </row>
    <row r="34" spans="1:8" ht="30.75" customHeight="1">
      <c r="A34" s="8">
        <v>6</v>
      </c>
      <c r="B34" s="11" t="s">
        <v>69</v>
      </c>
      <c r="C34" s="8"/>
      <c r="D34" s="32">
        <v>107</v>
      </c>
      <c r="E34" s="41">
        <v>107</v>
      </c>
      <c r="F34" s="42">
        <f t="shared" si="0"/>
        <v>1</v>
      </c>
    </row>
    <row r="35" spans="1:8">
      <c r="A35" s="8">
        <v>7</v>
      </c>
      <c r="B35" s="11" t="s">
        <v>68</v>
      </c>
      <c r="C35" s="8"/>
      <c r="D35" s="32">
        <v>350</v>
      </c>
      <c r="E35" s="41">
        <v>350</v>
      </c>
      <c r="F35" s="42">
        <f t="shared" si="0"/>
        <v>1</v>
      </c>
    </row>
    <row r="36" spans="1:8" s="1" customFormat="1" ht="15.75" customHeight="1">
      <c r="A36" s="56" t="s">
        <v>3</v>
      </c>
      <c r="B36" s="56"/>
      <c r="C36" s="14"/>
      <c r="D36" s="30">
        <f>D29+D30+D31+D32+D33+D35+D34</f>
        <v>29243.7</v>
      </c>
      <c r="E36" s="30">
        <f>E29+E30+E31+E32+E33+E35+E34</f>
        <v>29241.3</v>
      </c>
      <c r="F36" s="45">
        <f t="shared" si="0"/>
        <v>0.99991793104155757</v>
      </c>
      <c r="H36" s="33"/>
    </row>
    <row r="37" spans="1:8" s="1" customFormat="1" ht="15.75" customHeight="1">
      <c r="A37" s="21"/>
      <c r="B37" s="21"/>
      <c r="C37" s="22"/>
      <c r="D37" s="33"/>
      <c r="F37" s="38"/>
    </row>
    <row r="38" spans="1:8" ht="15" customHeight="1">
      <c r="A38" s="57" t="s">
        <v>53</v>
      </c>
      <c r="B38" s="57"/>
      <c r="C38" s="57"/>
      <c r="D38" s="57"/>
      <c r="E38" s="57"/>
      <c r="F38" s="57"/>
    </row>
    <row r="39" spans="1:8" ht="15.75" customHeight="1">
      <c r="A39" s="8">
        <v>1</v>
      </c>
      <c r="B39" s="10" t="s">
        <v>16</v>
      </c>
      <c r="C39" s="15"/>
      <c r="D39" s="32">
        <v>813</v>
      </c>
      <c r="E39" s="41">
        <v>812.5</v>
      </c>
      <c r="F39" s="42">
        <f t="shared" ref="F39:F48" si="1">E39/D39</f>
        <v>0.99938499384993851</v>
      </c>
    </row>
    <row r="40" spans="1:8" ht="13.5" customHeight="1">
      <c r="A40" s="8">
        <v>2</v>
      </c>
      <c r="B40" s="10" t="s">
        <v>23</v>
      </c>
      <c r="C40" s="16"/>
      <c r="D40" s="32">
        <v>32.4</v>
      </c>
      <c r="E40" s="41">
        <v>32.4</v>
      </c>
      <c r="F40" s="42">
        <f t="shared" si="1"/>
        <v>1</v>
      </c>
    </row>
    <row r="41" spans="1:8" ht="15" customHeight="1">
      <c r="A41" s="8">
        <v>3</v>
      </c>
      <c r="B41" s="10" t="s">
        <v>24</v>
      </c>
      <c r="C41" s="13"/>
      <c r="D41" s="32">
        <v>10</v>
      </c>
      <c r="E41" s="41">
        <v>10</v>
      </c>
      <c r="F41" s="42">
        <f t="shared" si="1"/>
        <v>1</v>
      </c>
    </row>
    <row r="42" spans="1:8" ht="14.25" customHeight="1">
      <c r="A42" s="8">
        <v>4</v>
      </c>
      <c r="B42" s="10" t="s">
        <v>17</v>
      </c>
      <c r="C42" s="13"/>
      <c r="D42" s="32">
        <v>201.1</v>
      </c>
      <c r="E42" s="41">
        <v>201.1</v>
      </c>
      <c r="F42" s="42">
        <f t="shared" si="1"/>
        <v>1</v>
      </c>
    </row>
    <row r="43" spans="1:8" ht="14.25" customHeight="1">
      <c r="A43" s="8">
        <v>5</v>
      </c>
      <c r="B43" s="10" t="s">
        <v>39</v>
      </c>
      <c r="C43" s="15"/>
      <c r="D43" s="32">
        <v>326.5</v>
      </c>
      <c r="E43" s="41">
        <v>326.60000000000002</v>
      </c>
      <c r="F43" s="42">
        <f t="shared" si="1"/>
        <v>1.0003062787136294</v>
      </c>
    </row>
    <row r="44" spans="1:8" ht="29.25" customHeight="1">
      <c r="A44" s="8">
        <v>6</v>
      </c>
      <c r="B44" s="10" t="s">
        <v>25</v>
      </c>
      <c r="C44" s="13"/>
      <c r="D44" s="32">
        <v>14</v>
      </c>
      <c r="E44" s="41">
        <v>14</v>
      </c>
      <c r="F44" s="42">
        <f t="shared" si="1"/>
        <v>1</v>
      </c>
    </row>
    <row r="45" spans="1:8" ht="15" customHeight="1">
      <c r="A45" s="8">
        <v>7</v>
      </c>
      <c r="B45" s="10" t="s">
        <v>40</v>
      </c>
      <c r="C45" s="13"/>
      <c r="D45" s="32">
        <v>80</v>
      </c>
      <c r="E45" s="41">
        <v>80</v>
      </c>
      <c r="F45" s="42">
        <f t="shared" si="1"/>
        <v>1</v>
      </c>
    </row>
    <row r="46" spans="1:8" ht="15.75" customHeight="1">
      <c r="A46" s="8">
        <v>8</v>
      </c>
      <c r="B46" s="10" t="s">
        <v>41</v>
      </c>
      <c r="C46" s="13"/>
      <c r="D46" s="32">
        <v>60</v>
      </c>
      <c r="E46" s="41">
        <v>60</v>
      </c>
      <c r="F46" s="42">
        <f t="shared" si="1"/>
        <v>1</v>
      </c>
    </row>
    <row r="47" spans="1:8" ht="14.25" customHeight="1">
      <c r="A47" s="8">
        <v>9</v>
      </c>
      <c r="B47" s="10" t="s">
        <v>12</v>
      </c>
      <c r="C47" s="13"/>
      <c r="D47" s="32">
        <v>0.2</v>
      </c>
      <c r="E47" s="41">
        <v>0.13</v>
      </c>
      <c r="F47" s="42">
        <f t="shared" si="1"/>
        <v>0.65</v>
      </c>
    </row>
    <row r="48" spans="1:8" s="35" customFormat="1" ht="18.75" customHeight="1">
      <c r="A48" s="56" t="s">
        <v>3</v>
      </c>
      <c r="B48" s="56"/>
      <c r="C48" s="15"/>
      <c r="D48" s="30">
        <f>D39+D40+D41+D42+D43+D44+D45+D46+D47</f>
        <v>1537.2</v>
      </c>
      <c r="E48" s="30">
        <f>E39+E40+E41+E42+E43+E44+E45+E46+E47</f>
        <v>1536.73</v>
      </c>
      <c r="F48" s="45">
        <f t="shared" si="1"/>
        <v>0.99969424928441319</v>
      </c>
    </row>
    <row r="49" spans="1:6" ht="18.75" customHeight="1">
      <c r="A49" s="21"/>
      <c r="B49" s="21"/>
      <c r="C49" s="23"/>
      <c r="D49" s="34"/>
    </row>
    <row r="50" spans="1:6" ht="17.25" customHeight="1">
      <c r="A50" s="57" t="s">
        <v>54</v>
      </c>
      <c r="B50" s="57"/>
      <c r="C50" s="57"/>
      <c r="D50" s="57"/>
      <c r="E50" s="57"/>
      <c r="F50" s="57"/>
    </row>
    <row r="51" spans="1:6">
      <c r="A51" s="8">
        <v>1</v>
      </c>
      <c r="B51" s="10" t="s">
        <v>27</v>
      </c>
      <c r="C51" s="13"/>
      <c r="D51" s="32">
        <v>167</v>
      </c>
      <c r="E51" s="41">
        <v>167</v>
      </c>
      <c r="F51" s="42">
        <f t="shared" ref="F51:F60" si="2">E51/D51</f>
        <v>1</v>
      </c>
    </row>
    <row r="52" spans="1:6">
      <c r="A52" s="8">
        <v>2</v>
      </c>
      <c r="B52" s="10" t="s">
        <v>28</v>
      </c>
      <c r="C52" s="13"/>
      <c r="D52" s="32">
        <v>20</v>
      </c>
      <c r="E52" s="41">
        <v>20</v>
      </c>
      <c r="F52" s="42">
        <f t="shared" si="2"/>
        <v>1</v>
      </c>
    </row>
    <row r="53" spans="1:6">
      <c r="A53" s="8">
        <v>3</v>
      </c>
      <c r="B53" s="10" t="s">
        <v>18</v>
      </c>
      <c r="C53" s="13"/>
      <c r="D53" s="32">
        <v>199.4</v>
      </c>
      <c r="E53" s="41">
        <v>199.4</v>
      </c>
      <c r="F53" s="42">
        <f t="shared" si="2"/>
        <v>1</v>
      </c>
    </row>
    <row r="54" spans="1:6" ht="14.25" customHeight="1">
      <c r="A54" s="8">
        <v>4</v>
      </c>
      <c r="B54" s="10" t="s">
        <v>19</v>
      </c>
      <c r="C54" s="13"/>
      <c r="D54" s="32">
        <v>299</v>
      </c>
      <c r="E54" s="41">
        <v>299</v>
      </c>
      <c r="F54" s="42">
        <f t="shared" si="2"/>
        <v>1</v>
      </c>
    </row>
    <row r="55" spans="1:6" ht="12.75" customHeight="1">
      <c r="A55" s="8">
        <v>5</v>
      </c>
      <c r="B55" s="17" t="s">
        <v>29</v>
      </c>
      <c r="C55" s="15"/>
      <c r="D55" s="32">
        <v>80</v>
      </c>
      <c r="E55" s="41">
        <v>80</v>
      </c>
      <c r="F55" s="42">
        <f t="shared" si="2"/>
        <v>1</v>
      </c>
    </row>
    <row r="56" spans="1:6">
      <c r="A56" s="8">
        <v>7</v>
      </c>
      <c r="B56" s="24" t="s">
        <v>55</v>
      </c>
      <c r="C56" s="15"/>
      <c r="D56" s="32">
        <v>6</v>
      </c>
      <c r="E56" s="41">
        <v>5.9</v>
      </c>
      <c r="F56" s="42">
        <f t="shared" si="2"/>
        <v>0.98333333333333339</v>
      </c>
    </row>
    <row r="57" spans="1:6">
      <c r="A57" s="8">
        <v>8</v>
      </c>
      <c r="B57" s="10" t="s">
        <v>34</v>
      </c>
      <c r="C57" s="15"/>
      <c r="D57" s="32">
        <v>944.3</v>
      </c>
      <c r="E57" s="41">
        <v>944.2</v>
      </c>
      <c r="F57" s="42">
        <f t="shared" si="2"/>
        <v>0.99989410145081026</v>
      </c>
    </row>
    <row r="58" spans="1:6">
      <c r="A58" s="8">
        <v>9</v>
      </c>
      <c r="B58" s="10" t="s">
        <v>73</v>
      </c>
      <c r="C58" s="15"/>
      <c r="D58" s="32">
        <v>138.9</v>
      </c>
      <c r="E58" s="41">
        <v>138.9</v>
      </c>
      <c r="F58" s="42">
        <f t="shared" si="2"/>
        <v>1</v>
      </c>
    </row>
    <row r="59" spans="1:6">
      <c r="A59" s="8">
        <v>10</v>
      </c>
      <c r="B59" s="10" t="s">
        <v>12</v>
      </c>
      <c r="C59" s="15"/>
      <c r="D59" s="32">
        <v>126.4</v>
      </c>
      <c r="E59" s="41">
        <v>126.4</v>
      </c>
      <c r="F59" s="42">
        <f t="shared" si="2"/>
        <v>1</v>
      </c>
    </row>
    <row r="60" spans="1:6" s="35" customFormat="1" ht="15.75" customHeight="1">
      <c r="A60" s="56" t="s">
        <v>3</v>
      </c>
      <c r="B60" s="56"/>
      <c r="C60" s="15"/>
      <c r="D60" s="30">
        <f>D51+D52+D53+D54+D55+D56+D57+D58+D59</f>
        <v>1981</v>
      </c>
      <c r="E60" s="30">
        <f>E51+E52+E53+E54+E55+E56+E57+E58+E59</f>
        <v>1980.8000000000002</v>
      </c>
      <c r="F60" s="45">
        <f t="shared" si="2"/>
        <v>0.99989904088844028</v>
      </c>
    </row>
    <row r="61" spans="1:6" ht="15.75" customHeight="1">
      <c r="A61" s="21"/>
      <c r="B61" s="21"/>
      <c r="C61" s="27"/>
    </row>
    <row r="62" spans="1:6" s="3" customFormat="1" ht="23.25" customHeight="1">
      <c r="A62" s="52" t="s">
        <v>56</v>
      </c>
      <c r="B62" s="52"/>
      <c r="C62" s="52"/>
      <c r="D62" s="52"/>
      <c r="E62" s="52"/>
      <c r="F62" s="52"/>
    </row>
    <row r="63" spans="1:6" ht="15.75" customHeight="1">
      <c r="A63" s="8">
        <v>1</v>
      </c>
      <c r="B63" s="10" t="s">
        <v>10</v>
      </c>
      <c r="C63" s="15"/>
      <c r="D63" s="32">
        <v>926.6</v>
      </c>
      <c r="E63" s="41">
        <v>926.6</v>
      </c>
      <c r="F63" s="42">
        <f>E63/D63</f>
        <v>1</v>
      </c>
    </row>
    <row r="64" spans="1:6" ht="13.5" customHeight="1">
      <c r="A64" s="8">
        <v>2</v>
      </c>
      <c r="B64" s="10" t="s">
        <v>11</v>
      </c>
      <c r="C64" s="8"/>
      <c r="D64" s="32">
        <v>8.5</v>
      </c>
      <c r="E64" s="41">
        <v>8.4</v>
      </c>
      <c r="F64" s="42">
        <f>E64/D64</f>
        <v>0.9882352941176471</v>
      </c>
    </row>
    <row r="65" spans="1:6">
      <c r="A65" s="8">
        <v>3</v>
      </c>
      <c r="B65" s="10" t="s">
        <v>12</v>
      </c>
      <c r="C65" s="8"/>
      <c r="D65" s="32">
        <v>29.9</v>
      </c>
      <c r="E65" s="41">
        <v>29.7</v>
      </c>
      <c r="F65" s="42">
        <f>E65/D65</f>
        <v>0.99331103678929766</v>
      </c>
    </row>
    <row r="66" spans="1:6" s="1" customFormat="1" ht="15.75" customHeight="1">
      <c r="A66" s="56" t="s">
        <v>3</v>
      </c>
      <c r="B66" s="56"/>
      <c r="C66" s="15"/>
      <c r="D66" s="30">
        <f>D63+D64+D65</f>
        <v>965</v>
      </c>
      <c r="E66" s="30">
        <f>E63+E64+E65</f>
        <v>964.7</v>
      </c>
      <c r="F66" s="45">
        <f>E66/D66</f>
        <v>0.99968911917098446</v>
      </c>
    </row>
    <row r="67" spans="1:6" s="1" customFormat="1" ht="15.75" customHeight="1">
      <c r="A67" s="21"/>
      <c r="B67" s="21"/>
      <c r="C67" s="23"/>
      <c r="D67" s="33"/>
      <c r="F67" s="38"/>
    </row>
    <row r="68" spans="1:6" ht="15" customHeight="1">
      <c r="A68" s="59" t="s">
        <v>57</v>
      </c>
      <c r="B68" s="59"/>
      <c r="C68" s="59"/>
      <c r="D68" s="59"/>
      <c r="E68" s="59"/>
      <c r="F68" s="59"/>
    </row>
    <row r="69" spans="1:6" ht="17.25" customHeight="1">
      <c r="A69" s="8">
        <v>1</v>
      </c>
      <c r="B69" s="10" t="s">
        <v>13</v>
      </c>
      <c r="C69" s="15"/>
      <c r="D69" s="32">
        <v>239.5</v>
      </c>
      <c r="E69" s="41">
        <v>239.5</v>
      </c>
      <c r="F69" s="42">
        <f t="shared" ref="F69:F77" si="3">E69/D69</f>
        <v>1</v>
      </c>
    </row>
    <row r="70" spans="1:6" ht="27" customHeight="1">
      <c r="A70" s="8">
        <v>2</v>
      </c>
      <c r="B70" s="10" t="s">
        <v>36</v>
      </c>
      <c r="C70" s="13"/>
      <c r="D70" s="32">
        <v>296</v>
      </c>
      <c r="E70" s="41">
        <v>295.89999999999998</v>
      </c>
      <c r="F70" s="42">
        <f t="shared" si="3"/>
        <v>0.99966216216216208</v>
      </c>
    </row>
    <row r="71" spans="1:6" ht="15" customHeight="1">
      <c r="A71" s="8">
        <v>3</v>
      </c>
      <c r="B71" s="10" t="s">
        <v>21</v>
      </c>
      <c r="C71" s="13"/>
      <c r="D71" s="32">
        <v>290.10000000000002</v>
      </c>
      <c r="E71" s="41">
        <v>290.10000000000002</v>
      </c>
      <c r="F71" s="42">
        <f t="shared" si="3"/>
        <v>1</v>
      </c>
    </row>
    <row r="72" spans="1:6" ht="14.25" customHeight="1">
      <c r="A72" s="8">
        <v>4</v>
      </c>
      <c r="B72" s="10" t="s">
        <v>22</v>
      </c>
      <c r="C72" s="13"/>
      <c r="D72" s="32">
        <v>220.8</v>
      </c>
      <c r="E72" s="41">
        <v>220.7</v>
      </c>
      <c r="F72" s="42">
        <f t="shared" si="3"/>
        <v>0.99954710144927528</v>
      </c>
    </row>
    <row r="73" spans="1:6" ht="24.75" customHeight="1">
      <c r="A73" s="8">
        <v>5</v>
      </c>
      <c r="B73" s="10" t="s">
        <v>37</v>
      </c>
      <c r="C73" s="13"/>
      <c r="D73" s="32">
        <v>0</v>
      </c>
      <c r="E73" s="41">
        <v>0</v>
      </c>
      <c r="F73" s="42"/>
    </row>
    <row r="74" spans="1:6" ht="15" customHeight="1">
      <c r="A74" s="8">
        <v>6</v>
      </c>
      <c r="B74" s="18" t="s">
        <v>14</v>
      </c>
      <c r="C74" s="15"/>
      <c r="D74" s="32">
        <v>20</v>
      </c>
      <c r="E74" s="41">
        <v>20</v>
      </c>
      <c r="F74" s="42">
        <f t="shared" si="3"/>
        <v>1</v>
      </c>
    </row>
    <row r="75" spans="1:6">
      <c r="A75" s="19">
        <v>7</v>
      </c>
      <c r="B75" s="18" t="s">
        <v>38</v>
      </c>
      <c r="C75" s="15"/>
      <c r="D75" s="32">
        <v>309</v>
      </c>
      <c r="E75" s="41">
        <v>309</v>
      </c>
      <c r="F75" s="42">
        <f t="shared" si="3"/>
        <v>1</v>
      </c>
    </row>
    <row r="76" spans="1:6" ht="16.5" customHeight="1">
      <c r="A76" s="8">
        <v>8</v>
      </c>
      <c r="B76" s="11" t="s">
        <v>15</v>
      </c>
      <c r="C76" s="13"/>
      <c r="D76" s="32">
        <v>100</v>
      </c>
      <c r="E76" s="41">
        <v>100</v>
      </c>
      <c r="F76" s="42">
        <f t="shared" si="3"/>
        <v>1</v>
      </c>
    </row>
    <row r="77" spans="1:6" s="35" customFormat="1" ht="17.25" customHeight="1">
      <c r="A77" s="56" t="s">
        <v>3</v>
      </c>
      <c r="B77" s="56"/>
      <c r="C77" s="15"/>
      <c r="D77" s="30">
        <f>D69+D70+D71+D72+D73+D74+D75+D76</f>
        <v>1475.4</v>
      </c>
      <c r="E77" s="30">
        <f>E69+E70+E71+E72+E73+E74+E75+E76</f>
        <v>1475.2</v>
      </c>
      <c r="F77" s="45">
        <f t="shared" si="3"/>
        <v>0.99986444354073467</v>
      </c>
    </row>
    <row r="78" spans="1:6" ht="17.25" customHeight="1">
      <c r="A78" s="21"/>
      <c r="B78" s="21"/>
      <c r="C78" s="23"/>
    </row>
    <row r="79" spans="1:6" s="1" customFormat="1" ht="19.5" customHeight="1">
      <c r="A79" s="57" t="s">
        <v>60</v>
      </c>
      <c r="B79" s="57"/>
      <c r="C79" s="57"/>
      <c r="D79" s="57"/>
      <c r="E79" s="57"/>
      <c r="F79" s="57"/>
    </row>
    <row r="80" spans="1:6">
      <c r="A80" s="13">
        <v>1</v>
      </c>
      <c r="B80" s="10" t="s">
        <v>42</v>
      </c>
      <c r="C80" s="13"/>
      <c r="D80" s="32">
        <v>800.5</v>
      </c>
      <c r="E80" s="41">
        <v>800.5</v>
      </c>
      <c r="F80" s="42">
        <f t="shared" ref="F80:F85" si="4">E80/D80</f>
        <v>1</v>
      </c>
    </row>
    <row r="81" spans="1:6">
      <c r="A81" s="8">
        <v>3</v>
      </c>
      <c r="B81" s="10" t="s">
        <v>43</v>
      </c>
      <c r="C81" s="13"/>
      <c r="D81" s="32">
        <v>541.70000000000005</v>
      </c>
      <c r="E81" s="41">
        <v>541.70000000000005</v>
      </c>
      <c r="F81" s="42">
        <f t="shared" si="4"/>
        <v>1</v>
      </c>
    </row>
    <row r="82" spans="1:6" ht="16.5" customHeight="1">
      <c r="A82" s="8">
        <v>4</v>
      </c>
      <c r="B82" s="10" t="s">
        <v>33</v>
      </c>
      <c r="C82" s="13"/>
      <c r="D82" s="32">
        <v>214.6</v>
      </c>
      <c r="E82" s="41">
        <v>214.6</v>
      </c>
      <c r="F82" s="42">
        <f t="shared" si="4"/>
        <v>1</v>
      </c>
    </row>
    <row r="83" spans="1:6" ht="15" customHeight="1">
      <c r="A83" s="8">
        <v>5</v>
      </c>
      <c r="B83" s="10" t="s">
        <v>26</v>
      </c>
      <c r="C83" s="13"/>
      <c r="D83" s="32">
        <v>346.4</v>
      </c>
      <c r="E83" s="41">
        <v>346.4</v>
      </c>
      <c r="F83" s="42">
        <f t="shared" si="4"/>
        <v>1</v>
      </c>
    </row>
    <row r="84" spans="1:6" s="40" customFormat="1" ht="15" customHeight="1">
      <c r="A84" s="8"/>
      <c r="B84" s="10" t="s">
        <v>62</v>
      </c>
      <c r="C84" s="13"/>
      <c r="D84" s="39">
        <v>70</v>
      </c>
      <c r="E84" s="43">
        <v>70</v>
      </c>
      <c r="F84" s="44">
        <f t="shared" si="4"/>
        <v>1</v>
      </c>
    </row>
    <row r="85" spans="1:6" s="35" customFormat="1">
      <c r="A85" s="56" t="s">
        <v>3</v>
      </c>
      <c r="B85" s="56"/>
      <c r="C85" s="15"/>
      <c r="D85" s="30">
        <f>D80+D81+D82+D83+D84</f>
        <v>1973.1999999999998</v>
      </c>
      <c r="E85" s="30">
        <f>E80+E81+E82+E83+E84</f>
        <v>1973.1999999999998</v>
      </c>
      <c r="F85" s="45">
        <f t="shared" si="4"/>
        <v>1</v>
      </c>
    </row>
    <row r="86" spans="1:6">
      <c r="A86" s="21"/>
      <c r="B86" s="21"/>
      <c r="C86" s="27"/>
    </row>
    <row r="87" spans="1:6" s="35" customFormat="1">
      <c r="A87" s="58" t="s">
        <v>30</v>
      </c>
      <c r="B87" s="58"/>
      <c r="C87" s="47"/>
      <c r="D87" s="48">
        <f>D14+D22+D26+D48+D60+D66+D77+D85+D36</f>
        <v>38227</v>
      </c>
      <c r="E87" s="48">
        <f>E14+E22+E26+E48+E60+E66+E77+E85+E36</f>
        <v>38222.43</v>
      </c>
      <c r="F87" s="46">
        <f>E87/D87</f>
        <v>0.99988045099013789</v>
      </c>
    </row>
    <row r="89" spans="1:6" ht="15.75">
      <c r="B89" s="7" t="s">
        <v>59</v>
      </c>
    </row>
    <row r="90" spans="1:6">
      <c r="B90" s="4"/>
    </row>
    <row r="91" spans="1:6" ht="15.75">
      <c r="B91" s="7" t="s">
        <v>58</v>
      </c>
    </row>
  </sheetData>
  <mergeCells count="29">
    <mergeCell ref="A5:F5"/>
    <mergeCell ref="B1:F1"/>
    <mergeCell ref="B2:F2"/>
    <mergeCell ref="B3:F3"/>
    <mergeCell ref="B4:F4"/>
    <mergeCell ref="A50:F50"/>
    <mergeCell ref="A62:F62"/>
    <mergeCell ref="A66:B66"/>
    <mergeCell ref="A36:B36"/>
    <mergeCell ref="A87:B87"/>
    <mergeCell ref="A60:B60"/>
    <mergeCell ref="A77:B77"/>
    <mergeCell ref="A85:B85"/>
    <mergeCell ref="A68:F68"/>
    <mergeCell ref="A79:F79"/>
    <mergeCell ref="A26:B26"/>
    <mergeCell ref="A48:B48"/>
    <mergeCell ref="A14:B14"/>
    <mergeCell ref="A28:F28"/>
    <mergeCell ref="A38:F38"/>
    <mergeCell ref="A22:B22"/>
    <mergeCell ref="E7:E8"/>
    <mergeCell ref="F7:F8"/>
    <mergeCell ref="A10:F10"/>
    <mergeCell ref="A16:F16"/>
    <mergeCell ref="A24:F24"/>
    <mergeCell ref="D7:D8"/>
    <mergeCell ref="A7:A8"/>
    <mergeCell ref="B7:B8"/>
  </mergeCells>
  <phoneticPr fontId="2" type="noConversion"/>
  <pageMargins left="0.19685039370078741" right="0.19685039370078741" top="0" bottom="0.19685039370078741" header="0" footer="0"/>
  <pageSetup paperSize="9" scale="82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PANDA</cp:lastModifiedBy>
  <cp:lastPrinted>2011-01-28T09:18:11Z</cp:lastPrinted>
  <dcterms:created xsi:type="dcterms:W3CDTF">2006-10-06T08:36:20Z</dcterms:created>
  <dcterms:modified xsi:type="dcterms:W3CDTF">2011-02-01T08:41:10Z</dcterms:modified>
</cp:coreProperties>
</file>