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'Лист1'!$A$1:$H$99</definedName>
  </definedNames>
  <calcPr fullCalcOnLoad="1"/>
</workbook>
</file>

<file path=xl/sharedStrings.xml><?xml version="1.0" encoding="utf-8"?>
<sst xmlns="http://schemas.openxmlformats.org/spreadsheetml/2006/main" count="162" uniqueCount="106">
  <si>
    <t>№ п/п</t>
  </si>
  <si>
    <t>Наименование расхода</t>
  </si>
  <si>
    <t>В том числе</t>
  </si>
  <si>
    <t>Бюджет МО</t>
  </si>
  <si>
    <t>Заключены договора</t>
  </si>
  <si>
    <t>% исп.</t>
  </si>
  <si>
    <t>Исполнен</t>
  </si>
  <si>
    <t>Вывоз крупногабаритного мусора, ликвидация несанкционированных свалок и уборка бесхозных территорий</t>
  </si>
  <si>
    <t>Прочие работы</t>
  </si>
  <si>
    <t>ИТОГО</t>
  </si>
  <si>
    <t xml:space="preserve">Посадка, снос и ремонт деревьев и кустарников на придомовых территориях </t>
  </si>
  <si>
    <t>Содержание садово-паркового имущества, приобретение уборочного инвентаря и оборудования, установка МАФ</t>
  </si>
  <si>
    <t>Повышение уровня защищенности жилищного фонда на территории МО, в т.ч. замена входных дверей с привлечением средств населения</t>
  </si>
  <si>
    <t>Поддержка деятельности граждан, общественных объединений, участвующих в охране общественного порядка  на территории МО</t>
  </si>
  <si>
    <t>Дооборудование и содержание УКП</t>
  </si>
  <si>
    <t>Обучение неработающего населения способам защиты и действиям в ЧС</t>
  </si>
  <si>
    <t>Финансирование мероприятий по предупреждению ЧС</t>
  </si>
  <si>
    <t>Приобретение и содержание средств мобильной связи и оповещения населения</t>
  </si>
  <si>
    <t>Содействие в реализации программ ГО и ЧС района</t>
  </si>
  <si>
    <t>Формирование резерва на случай ЧС</t>
  </si>
  <si>
    <t xml:space="preserve">Выпуск муниципальной газеты, информационного бюллетеня </t>
  </si>
  <si>
    <t>Обеспечение функционирования информационной службы</t>
  </si>
  <si>
    <t>Прочие расходы</t>
  </si>
  <si>
    <t>Организация и проведение «Лыжной стрелы»</t>
  </si>
  <si>
    <t>VII Спартакиада школьников округа по игровым видам спорта + Олимпиада</t>
  </si>
  <si>
    <t>Проведение турниров для взрослых и детей по игровым видам спорта и единоборствам</t>
  </si>
  <si>
    <t>Спортивно-оздоровительные игры и эстафеты для детей</t>
  </si>
  <si>
    <t>Организация спортивно-оздоровительной секции «Будь здоров»</t>
  </si>
  <si>
    <t>Экскурсии по местам боевой славы и памятным местам России для ветеранов и школьников</t>
  </si>
  <si>
    <t>Организация питания, досуга, приобретение формы и инвентаря для молодежной трудовой бригады</t>
  </si>
  <si>
    <t xml:space="preserve">Военно-спортивные игры «Старты рекрутов» </t>
  </si>
  <si>
    <t>Военно-спортивные игры по пейнтболу</t>
  </si>
  <si>
    <t>Организация конкурсов среди воспитанников дошкольных учреждений</t>
  </si>
  <si>
    <t>Оказание услуг по защите прав потребителей</t>
  </si>
  <si>
    <t>День Победы – концерт, уличное гуляние</t>
  </si>
  <si>
    <t>Организация концертов Детской филармонии и конкурса «Невское аллегро»</t>
  </si>
  <si>
    <t>Всего на 2009 год</t>
  </si>
  <si>
    <t>Всего на 2009год</t>
  </si>
  <si>
    <t>Организация семинаров, консультаций для представителей малого бизнеса</t>
  </si>
  <si>
    <t>Содержание муниципальных архивов</t>
  </si>
  <si>
    <t>Поддержка спортивных секций на территории МО</t>
  </si>
  <si>
    <t xml:space="preserve">Приобретение спортивной формы, призов и инвентаря для  команд МО № 54 </t>
  </si>
  <si>
    <t>Посещение учебно-войсковой части школьниками округа</t>
  </si>
  <si>
    <t>Помощь морякам подшефной подлодки (День призывника)</t>
  </si>
  <si>
    <t>Организация встреч, лекций и бесед гражданского патриотического воспитания</t>
  </si>
  <si>
    <t>Приобретение билетов в театры для ветеранов и инвалидов</t>
  </si>
  <si>
    <t>Новый год и Рождество- проведение концертов, уличного гуляния</t>
  </si>
  <si>
    <t xml:space="preserve">Снятие Блокады - проведение концертов </t>
  </si>
  <si>
    <t>Организация клубов общения и интересных встреч</t>
  </si>
  <si>
    <t>Проведение лекций на базе школы №20</t>
  </si>
  <si>
    <t>Конкурс "Безопасное колесо"</t>
  </si>
  <si>
    <t>День знаний</t>
  </si>
  <si>
    <t>техника, лицензия</t>
  </si>
  <si>
    <t>физ-озд усл</t>
  </si>
  <si>
    <t>игр.зал дин</t>
  </si>
  <si>
    <t>трансп.усл. Горский</t>
  </si>
  <si>
    <t>11682 жилеты для бригады</t>
  </si>
  <si>
    <t>нал</t>
  </si>
  <si>
    <t>ндфл</t>
  </si>
  <si>
    <t>пакеты</t>
  </si>
  <si>
    <t>поставка, расфас прод наб</t>
  </si>
  <si>
    <t>№69 21,09,09</t>
  </si>
  <si>
    <t xml:space="preserve">мат </t>
  </si>
  <si>
    <t>по пп</t>
  </si>
  <si>
    <t>мат пом</t>
  </si>
  <si>
    <t>к празд датам</t>
  </si>
  <si>
    <t>ВСЕГО ПО ЦЕЛЕВЫМ ПРОГРАММАМ</t>
  </si>
  <si>
    <t>7</t>
  </si>
  <si>
    <t>(раздел 0801)</t>
  </si>
  <si>
    <t>(раздел 1002)</t>
  </si>
  <si>
    <t xml:space="preserve">V Гражданско-патриотическое и трудовое воспитание молодёжи МО №54 в 2009 году </t>
  </si>
  <si>
    <t>(раздел 0707)</t>
  </si>
  <si>
    <t xml:space="preserve">IV. Охрана здоровья, развитие физкультуры и спорта в 2009 году </t>
  </si>
  <si>
    <t>(раздел 0908)</t>
  </si>
  <si>
    <t>(раздел 0804)</t>
  </si>
  <si>
    <t xml:space="preserve">II. Обеспечение общественного порядка и защиты населения от ЧС в 2009 году </t>
  </si>
  <si>
    <t>(раздел 0114, 0309)</t>
  </si>
  <si>
    <t xml:space="preserve">I. Благоустройство и озеленение территории муниципального образования в 2009 году </t>
  </si>
  <si>
    <t>(раздел 0501, 0503)</t>
  </si>
  <si>
    <t xml:space="preserve">VI. Организация мероприятий в области социальной поддержки населения в 2009 год </t>
  </si>
  <si>
    <t>VII. Подготовка и проведение мероприятий в 2009 году</t>
  </si>
  <si>
    <t xml:space="preserve">Туристические и лодочные походы </t>
  </si>
  <si>
    <t>III.Развитие муниципальной информационной службы и информационно-просветительской работы с населением в 2009 году</t>
  </si>
  <si>
    <t>Установка, ремонт газонных ограждений и восстановление газанов</t>
  </si>
  <si>
    <t>Ремонт асфальтобетонных покрытий территорий дворов, устройство искусственных неровностей, проектно-изыскательские работы</t>
  </si>
  <si>
    <t>устройство искусственных неровностей</t>
  </si>
  <si>
    <t>проектно-изыскательские работы</t>
  </si>
  <si>
    <t>ремонт асфальтобетонных покрытий территорий дворов</t>
  </si>
  <si>
    <t>восстановление пешеходных дорожек</t>
  </si>
  <si>
    <t>завоз песка в песочницы</t>
  </si>
  <si>
    <t>заливка катка</t>
  </si>
  <si>
    <t xml:space="preserve">создание зон отдыха </t>
  </si>
  <si>
    <r>
      <t>Создание зон отдыха, детских площадок, ремонт и содержание детских и спортивных площадок</t>
    </r>
    <r>
      <rPr>
        <b/>
        <i/>
        <sz val="11"/>
        <rFont val="Times New Roman"/>
        <family val="1"/>
      </rPr>
      <t xml:space="preserve"> (Шотмана, 16, Дыбенко, 23/1, 25,)</t>
    </r>
  </si>
  <si>
    <t>восстановление газонов</t>
  </si>
  <si>
    <t xml:space="preserve">% исп.  </t>
  </si>
  <si>
    <t>Назначено по бюджету на 05.11.09.</t>
  </si>
  <si>
    <t xml:space="preserve">Исполнение целевых программ МО №54 в 2009 году  </t>
  </si>
  <si>
    <t>Материальная помощь гражданам</t>
  </si>
  <si>
    <t>Приобретение подарков для ветеранов, инвалидов и детей к памятным датам и праздникам</t>
  </si>
  <si>
    <t>Питание малоимущих граждан</t>
  </si>
  <si>
    <t>Реализация программ «Социальная парикмахерская» и «Социальная химчистка»</t>
  </si>
  <si>
    <t>установка и ремонт газонных ограждений</t>
  </si>
  <si>
    <t xml:space="preserve"> </t>
  </si>
  <si>
    <t>Организация праздников «Мужской профиль» (к Дню защитника Отечества) и «Невская жемчужина»</t>
  </si>
  <si>
    <t>на 28.12.09.</t>
  </si>
  <si>
    <t xml:space="preserve">Назначено по бюджету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</si>
</sst>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_-* #,##0.0_р_._-;\-* #,##0.0_р_._-;_-* &quot;-&quot;??_р_._-;_-@_-"/>
    <numFmt numFmtId="175" formatCode="_-* #,##0_р_._-;\-* #,##0_р_._-;_-* &quot;-&quot;??_р_._-;_-@_-"/>
  </numFmts>
  <fonts count="3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6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22" borderId="11" xfId="0" applyFont="1" applyFill="1" applyBorder="1" applyAlignment="1">
      <alignment vertical="center" wrapText="1"/>
    </xf>
    <xf numFmtId="0" fontId="6" fillId="22" borderId="12" xfId="0" applyFont="1" applyFill="1" applyBorder="1" applyAlignment="1">
      <alignment vertical="center" wrapText="1"/>
    </xf>
    <xf numFmtId="0" fontId="6" fillId="22" borderId="12" xfId="0" applyFont="1" applyFill="1" applyBorder="1" applyAlignment="1">
      <alignment/>
    </xf>
    <xf numFmtId="49" fontId="6" fillId="22" borderId="12" xfId="0" applyNumberFormat="1" applyFont="1" applyFill="1" applyBorder="1" applyAlignment="1">
      <alignment/>
    </xf>
    <xf numFmtId="169" fontId="4" fillId="0" borderId="0" xfId="0" applyNumberFormat="1" applyFont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169" fontId="5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9" fontId="4" fillId="0" borderId="0" xfId="57" applyFont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22" borderId="0" xfId="0" applyFont="1" applyFill="1" applyBorder="1" applyAlignment="1">
      <alignment vertical="center" wrapText="1"/>
    </xf>
    <xf numFmtId="0" fontId="6" fillId="22" borderId="0" xfId="0" applyFont="1" applyFill="1" applyBorder="1" applyAlignment="1">
      <alignment/>
    </xf>
    <xf numFmtId="49" fontId="6" fillId="22" borderId="0" xfId="0" applyNumberFormat="1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43" fontId="10" fillId="0" borderId="10" xfId="60" applyFont="1" applyFill="1" applyBorder="1" applyAlignment="1">
      <alignment horizontal="center" wrapText="1"/>
    </xf>
    <xf numFmtId="43" fontId="9" fillId="0" borderId="10" xfId="60" applyFont="1" applyFill="1" applyBorder="1" applyAlignment="1">
      <alignment horizontal="center" wrapText="1"/>
    </xf>
    <xf numFmtId="43" fontId="8" fillId="0" borderId="10" xfId="60" applyFont="1" applyFill="1" applyBorder="1" applyAlignment="1">
      <alignment horizontal="center" wrapText="1"/>
    </xf>
    <xf numFmtId="43" fontId="10" fillId="0" borderId="10" xfId="60" applyFont="1" applyBorder="1" applyAlignment="1">
      <alignment horizontal="center" wrapText="1"/>
    </xf>
    <xf numFmtId="43" fontId="9" fillId="0" borderId="10" xfId="60" applyFont="1" applyBorder="1" applyAlignment="1">
      <alignment horizontal="center" wrapText="1"/>
    </xf>
    <xf numFmtId="43" fontId="5" fillId="0" borderId="10" xfId="60" applyFont="1" applyBorder="1" applyAlignment="1">
      <alignment horizontal="center" vertical="center" wrapText="1"/>
    </xf>
    <xf numFmtId="43" fontId="8" fillId="0" borderId="10" xfId="60" applyFont="1" applyBorder="1" applyAlignment="1">
      <alignment horizontal="center" wrapText="1"/>
    </xf>
    <xf numFmtId="43" fontId="8" fillId="0" borderId="10" xfId="60" applyFont="1" applyBorder="1" applyAlignment="1">
      <alignment horizontal="center"/>
    </xf>
    <xf numFmtId="43" fontId="8" fillId="0" borderId="10" xfId="60" applyFont="1" applyFill="1" applyBorder="1" applyAlignment="1">
      <alignment horizontal="center"/>
    </xf>
    <xf numFmtId="0" fontId="7" fillId="0" borderId="11" xfId="0" applyFont="1" applyBorder="1" applyAlignment="1">
      <alignment vertical="center" wrapText="1"/>
    </xf>
    <xf numFmtId="43" fontId="9" fillId="0" borderId="10" xfId="60" applyFont="1" applyFill="1" applyBorder="1" applyAlignment="1">
      <alignment vertical="center" wrapText="1"/>
    </xf>
    <xf numFmtId="43" fontId="5" fillId="4" borderId="13" xfId="60" applyFont="1" applyFill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43" fontId="8" fillId="0" borderId="10" xfId="60" applyFont="1" applyBorder="1" applyAlignment="1">
      <alignment/>
    </xf>
    <xf numFmtId="43" fontId="5" fillId="4" borderId="10" xfId="60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wrapText="1"/>
    </xf>
    <xf numFmtId="43" fontId="30" fillId="0" borderId="10" xfId="6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/>
    </xf>
    <xf numFmtId="2" fontId="30" fillId="0" borderId="0" xfId="0" applyNumberFormat="1" applyFont="1" applyAlignment="1">
      <alignment horizontal="center" vertical="center" wrapText="1"/>
    </xf>
    <xf numFmtId="2" fontId="30" fillId="0" borderId="0" xfId="0" applyNumberFormat="1" applyFont="1" applyAlignment="1">
      <alignment vertical="center" wrapText="1"/>
    </xf>
    <xf numFmtId="2" fontId="30" fillId="0" borderId="0" xfId="0" applyNumberFormat="1" applyFont="1" applyAlignment="1">
      <alignment/>
    </xf>
    <xf numFmtId="2" fontId="32" fillId="0" borderId="0" xfId="0" applyNumberFormat="1" applyFont="1" applyAlignment="1">
      <alignment vertical="center" wrapText="1"/>
    </xf>
    <xf numFmtId="169" fontId="30" fillId="0" borderId="0" xfId="0" applyNumberFormat="1" applyFont="1" applyAlignment="1">
      <alignment/>
    </xf>
    <xf numFmtId="0" fontId="32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30" fillId="0" borderId="0" xfId="0" applyFont="1" applyBorder="1" applyAlignment="1">
      <alignment horizontal="center" vertical="center"/>
    </xf>
    <xf numFmtId="169" fontId="30" fillId="0" borderId="0" xfId="0" applyNumberFormat="1" applyFont="1" applyAlignment="1">
      <alignment vertical="center" wrapText="1"/>
    </xf>
    <xf numFmtId="0" fontId="33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/>
    </xf>
    <xf numFmtId="49" fontId="30" fillId="0" borderId="0" xfId="0" applyNumberFormat="1" applyFont="1" applyAlignment="1">
      <alignment/>
    </xf>
    <xf numFmtId="0" fontId="33" fillId="0" borderId="0" xfId="0" applyFont="1" applyAlignment="1">
      <alignment/>
    </xf>
    <xf numFmtId="0" fontId="30" fillId="24" borderId="0" xfId="0" applyFont="1" applyFill="1" applyAlignment="1">
      <alignment/>
    </xf>
    <xf numFmtId="0" fontId="30" fillId="4" borderId="0" xfId="0" applyFont="1" applyFill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wrapText="1"/>
    </xf>
    <xf numFmtId="1" fontId="10" fillId="0" borderId="10" xfId="0" applyNumberFormat="1" applyFont="1" applyBorder="1" applyAlignment="1">
      <alignment horizontal="center" wrapText="1"/>
    </xf>
    <xf numFmtId="1" fontId="7" fillId="0" borderId="14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wrapText="1"/>
    </xf>
    <xf numFmtId="1" fontId="8" fillId="0" borderId="10" xfId="0" applyNumberFormat="1" applyFont="1" applyFill="1" applyBorder="1" applyAlignment="1">
      <alignment horizontal="center" wrapText="1"/>
    </xf>
    <xf numFmtId="1" fontId="10" fillId="0" borderId="15" xfId="0" applyNumberFormat="1" applyFont="1" applyBorder="1" applyAlignment="1">
      <alignment horizontal="center" wrapText="1"/>
    </xf>
    <xf numFmtId="1" fontId="5" fillId="4" borderId="10" xfId="60" applyNumberFormat="1" applyFont="1" applyFill="1" applyBorder="1" applyAlignment="1">
      <alignment horizontal="center" vertical="center" wrapText="1"/>
    </xf>
    <xf numFmtId="1" fontId="30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6" fillId="22" borderId="13" xfId="0" applyFont="1" applyFill="1" applyBorder="1" applyAlignment="1">
      <alignment horizontal="center" vertical="center" wrapText="1"/>
    </xf>
    <xf numFmtId="0" fontId="6" fillId="22" borderId="16" xfId="0" applyFont="1" applyFill="1" applyBorder="1" applyAlignment="1">
      <alignment horizontal="center" vertical="center" wrapText="1"/>
    </xf>
    <xf numFmtId="0" fontId="6" fillId="22" borderId="17" xfId="0" applyFont="1" applyFill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49" fontId="6" fillId="22" borderId="13" xfId="0" applyNumberFormat="1" applyFont="1" applyFill="1" applyBorder="1" applyAlignment="1">
      <alignment horizontal="center"/>
    </xf>
    <xf numFmtId="49" fontId="6" fillId="22" borderId="16" xfId="0" applyNumberFormat="1" applyFont="1" applyFill="1" applyBorder="1" applyAlignment="1">
      <alignment horizontal="center"/>
    </xf>
    <xf numFmtId="49" fontId="6" fillId="22" borderId="17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22" borderId="13" xfId="0" applyFont="1" applyFill="1" applyBorder="1" applyAlignment="1">
      <alignment horizontal="center"/>
    </xf>
    <xf numFmtId="0" fontId="6" fillId="22" borderId="16" xfId="0" applyFont="1" applyFill="1" applyBorder="1" applyAlignment="1">
      <alignment horizontal="center"/>
    </xf>
    <xf numFmtId="0" fontId="6" fillId="22" borderId="17" xfId="0" applyFont="1" applyFill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6" fillId="22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/>
    </xf>
    <xf numFmtId="0" fontId="7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9"/>
  <sheetViews>
    <sheetView tabSelected="1" zoomScale="80" zoomScaleNormal="80" zoomScaleSheetLayoutView="75" zoomScalePageLayoutView="0" workbookViewId="0" topLeftCell="A70">
      <selection activeCell="I103" sqref="I103"/>
    </sheetView>
  </sheetViews>
  <sheetFormatPr defaultColWidth="9.00390625" defaultRowHeight="12.75"/>
  <cols>
    <col min="1" max="1" width="4.75390625" style="50" customWidth="1"/>
    <col min="2" max="2" width="70.00390625" style="50" customWidth="1"/>
    <col min="3" max="6" width="18.75390625" style="50" customWidth="1"/>
    <col min="7" max="7" width="5.75390625" style="81" customWidth="1"/>
    <col min="8" max="8" width="0.74609375" style="50" hidden="1" customWidth="1"/>
    <col min="9" max="9" width="10.75390625" style="50" customWidth="1"/>
    <col min="10" max="10" width="28.125" style="50" customWidth="1"/>
    <col min="11" max="11" width="12.125" style="50" bestFit="1" customWidth="1"/>
    <col min="12" max="12" width="11.625" style="50" customWidth="1"/>
    <col min="13" max="16384" width="9.125" style="50" customWidth="1"/>
  </cols>
  <sheetData>
    <row r="1" spans="1:9" ht="30.75" customHeight="1">
      <c r="A1" s="103" t="s">
        <v>96</v>
      </c>
      <c r="B1" s="103"/>
      <c r="C1" s="103"/>
      <c r="D1" s="103"/>
      <c r="E1" s="103"/>
      <c r="F1" s="45" t="s">
        <v>104</v>
      </c>
      <c r="G1" s="76"/>
      <c r="H1" s="42"/>
      <c r="I1" s="24"/>
    </row>
    <row r="2" spans="1:12" ht="16.5" customHeight="1">
      <c r="A2" s="94" t="s">
        <v>0</v>
      </c>
      <c r="B2" s="94" t="s">
        <v>1</v>
      </c>
      <c r="C2" s="94" t="s">
        <v>36</v>
      </c>
      <c r="D2" s="94" t="s">
        <v>2</v>
      </c>
      <c r="E2" s="94"/>
      <c r="F2" s="94"/>
      <c r="G2" s="94"/>
      <c r="H2" s="94"/>
      <c r="I2" s="12"/>
      <c r="J2" s="51">
        <v>5077475.69</v>
      </c>
      <c r="K2" s="51"/>
      <c r="L2" s="52"/>
    </row>
    <row r="3" spans="1:12" ht="13.5" customHeight="1">
      <c r="A3" s="94"/>
      <c r="B3" s="94"/>
      <c r="C3" s="94"/>
      <c r="D3" s="94" t="s">
        <v>3</v>
      </c>
      <c r="E3" s="94"/>
      <c r="F3" s="94"/>
      <c r="G3" s="94"/>
      <c r="H3" s="4"/>
      <c r="I3" s="12"/>
      <c r="J3" s="51"/>
      <c r="K3" s="51"/>
      <c r="L3" s="52"/>
    </row>
    <row r="4" spans="1:12" ht="48" customHeight="1">
      <c r="A4" s="94"/>
      <c r="B4" s="94"/>
      <c r="C4" s="94"/>
      <c r="D4" s="4" t="s">
        <v>105</v>
      </c>
      <c r="E4" s="4" t="s">
        <v>4</v>
      </c>
      <c r="F4" s="4" t="s">
        <v>6</v>
      </c>
      <c r="G4" s="73" t="s">
        <v>94</v>
      </c>
      <c r="H4" s="4" t="s">
        <v>5</v>
      </c>
      <c r="I4" s="12"/>
      <c r="J4" s="51"/>
      <c r="K4" s="51"/>
      <c r="L4" s="52"/>
    </row>
    <row r="5" spans="1:12" s="55" customFormat="1" ht="17.25" customHeight="1">
      <c r="A5" s="100" t="s">
        <v>77</v>
      </c>
      <c r="B5" s="100"/>
      <c r="C5" s="100"/>
      <c r="D5" s="100"/>
      <c r="E5" s="100"/>
      <c r="F5" s="100"/>
      <c r="G5" s="100"/>
      <c r="H5" s="100"/>
      <c r="I5" s="29"/>
      <c r="J5" s="53" t="s">
        <v>78</v>
      </c>
      <c r="K5" s="53"/>
      <c r="L5" s="54"/>
    </row>
    <row r="6" spans="1:12" ht="45" customHeight="1">
      <c r="A6" s="4">
        <v>1</v>
      </c>
      <c r="B6" s="32" t="s">
        <v>84</v>
      </c>
      <c r="C6" s="33">
        <f>SUM(C7:C10)</f>
        <v>5960500</v>
      </c>
      <c r="D6" s="33">
        <f>SUM(D7:D10)</f>
        <v>5960500</v>
      </c>
      <c r="E6" s="33">
        <f>SUM(E7:E10)</f>
        <v>5960475.69</v>
      </c>
      <c r="F6" s="33">
        <f>SUM(F7:F10)</f>
        <v>5960475.69</v>
      </c>
      <c r="G6" s="48">
        <f aca="true" t="shared" si="0" ref="G6:G23">F6/D6*100</f>
        <v>99.99959214830972</v>
      </c>
      <c r="H6" s="3"/>
      <c r="I6" s="17"/>
      <c r="J6" s="51">
        <v>74623.98</v>
      </c>
      <c r="K6" s="51"/>
      <c r="L6" s="52"/>
    </row>
    <row r="7" spans="1:12" ht="15.75" customHeight="1">
      <c r="A7" s="30"/>
      <c r="B7" s="31" t="s">
        <v>87</v>
      </c>
      <c r="C7" s="34">
        <v>4927500</v>
      </c>
      <c r="D7" s="34">
        <v>4927500</v>
      </c>
      <c r="E7" s="43">
        <v>4927475.69</v>
      </c>
      <c r="F7" s="34">
        <v>4927475.69</v>
      </c>
      <c r="G7" s="74">
        <f t="shared" si="0"/>
        <v>99.99950664637241</v>
      </c>
      <c r="H7" s="3"/>
      <c r="I7" s="17"/>
      <c r="J7" s="51"/>
      <c r="K7" s="51"/>
      <c r="L7" s="52"/>
    </row>
    <row r="8" spans="1:12" ht="16.5" customHeight="1">
      <c r="A8" s="30"/>
      <c r="B8" s="31" t="s">
        <v>85</v>
      </c>
      <c r="C8" s="34">
        <v>150000</v>
      </c>
      <c r="D8" s="34">
        <v>150000</v>
      </c>
      <c r="E8" s="43">
        <v>150000</v>
      </c>
      <c r="F8" s="34">
        <v>150000</v>
      </c>
      <c r="G8" s="74">
        <f t="shared" si="0"/>
        <v>100</v>
      </c>
      <c r="H8" s="3"/>
      <c r="I8" s="17"/>
      <c r="J8" s="51"/>
      <c r="K8" s="51"/>
      <c r="L8" s="52"/>
    </row>
    <row r="9" spans="1:14" ht="15.75">
      <c r="A9" s="30"/>
      <c r="B9" s="31" t="s">
        <v>88</v>
      </c>
      <c r="C9" s="34">
        <v>397500</v>
      </c>
      <c r="D9" s="34">
        <v>397500</v>
      </c>
      <c r="E9" s="34">
        <v>397500</v>
      </c>
      <c r="F9" s="34">
        <v>397500</v>
      </c>
      <c r="G9" s="74">
        <f t="shared" si="0"/>
        <v>100</v>
      </c>
      <c r="H9" s="1"/>
      <c r="I9" s="11"/>
      <c r="J9" s="56">
        <v>391625.62</v>
      </c>
      <c r="K9" s="56">
        <v>5874.38</v>
      </c>
      <c r="L9" s="57"/>
      <c r="M9" s="58"/>
      <c r="N9" s="58"/>
    </row>
    <row r="10" spans="1:12" ht="15.75">
      <c r="A10" s="30"/>
      <c r="B10" s="31" t="s">
        <v>86</v>
      </c>
      <c r="C10" s="34">
        <v>485500</v>
      </c>
      <c r="D10" s="34">
        <v>485500</v>
      </c>
      <c r="E10" s="34">
        <v>485500</v>
      </c>
      <c r="F10" s="34">
        <v>485500</v>
      </c>
      <c r="G10" s="74">
        <f t="shared" si="0"/>
        <v>100</v>
      </c>
      <c r="H10" s="3"/>
      <c r="I10" s="17"/>
      <c r="J10" s="51"/>
      <c r="K10" s="51"/>
      <c r="L10" s="52"/>
    </row>
    <row r="11" spans="1:15" ht="34.5" customHeight="1">
      <c r="A11" s="4">
        <v>2</v>
      </c>
      <c r="B11" s="32" t="s">
        <v>92</v>
      </c>
      <c r="C11" s="33">
        <f>SUM(C12:C14)</f>
        <v>5867800</v>
      </c>
      <c r="D11" s="33">
        <f>SUM(D12:D14)</f>
        <v>5867800</v>
      </c>
      <c r="E11" s="33">
        <f>SUM(E12:E14)</f>
        <v>5856551.38</v>
      </c>
      <c r="F11" s="33">
        <f>SUM(F12:F14)</f>
        <v>5867726.9799999995</v>
      </c>
      <c r="G11" s="48">
        <f t="shared" si="0"/>
        <v>99.99875558130815</v>
      </c>
      <c r="H11" s="3"/>
      <c r="I11" s="17"/>
      <c r="J11" s="56">
        <v>488669.95</v>
      </c>
      <c r="K11" s="56">
        <v>7330.05</v>
      </c>
      <c r="L11" s="59">
        <f>SUM(J11:K11)</f>
        <v>496000</v>
      </c>
      <c r="M11" s="58"/>
      <c r="N11" s="58"/>
      <c r="O11" s="60"/>
    </row>
    <row r="12" spans="1:15" ht="17.25" customHeight="1">
      <c r="A12" s="30"/>
      <c r="B12" s="31" t="s">
        <v>91</v>
      </c>
      <c r="C12" s="34">
        <v>5531100</v>
      </c>
      <c r="D12" s="34">
        <v>5531100</v>
      </c>
      <c r="E12" s="34">
        <v>5531101.38</v>
      </c>
      <c r="F12" s="34">
        <v>5531101.38</v>
      </c>
      <c r="G12" s="74">
        <f t="shared" si="0"/>
        <v>100.00002494982914</v>
      </c>
      <c r="H12" s="3"/>
      <c r="I12" s="17"/>
      <c r="J12" s="56"/>
      <c r="K12" s="56"/>
      <c r="L12" s="59"/>
      <c r="M12" s="58"/>
      <c r="N12" s="58"/>
      <c r="O12" s="60"/>
    </row>
    <row r="13" spans="1:12" ht="15.75">
      <c r="A13" s="30"/>
      <c r="B13" s="31" t="s">
        <v>89</v>
      </c>
      <c r="C13" s="34">
        <v>205700</v>
      </c>
      <c r="D13" s="34">
        <v>205700</v>
      </c>
      <c r="E13" s="34">
        <v>198950</v>
      </c>
      <c r="F13" s="34">
        <v>205670</v>
      </c>
      <c r="G13" s="74">
        <f t="shared" si="0"/>
        <v>99.98541565386485</v>
      </c>
      <c r="H13" s="1"/>
      <c r="I13" s="11"/>
      <c r="J13" s="51"/>
      <c r="K13" s="51"/>
      <c r="L13" s="52"/>
    </row>
    <row r="14" spans="1:12" ht="15.75">
      <c r="A14" s="30"/>
      <c r="B14" s="31" t="s">
        <v>90</v>
      </c>
      <c r="C14" s="34">
        <v>131000</v>
      </c>
      <c r="D14" s="34">
        <v>131000</v>
      </c>
      <c r="E14" s="34">
        <v>126500</v>
      </c>
      <c r="F14" s="34">
        <v>130955.6</v>
      </c>
      <c r="G14" s="74">
        <f t="shared" si="0"/>
        <v>99.96610687022901</v>
      </c>
      <c r="H14" s="1"/>
      <c r="I14" s="11"/>
      <c r="J14" s="51"/>
      <c r="K14" s="51"/>
      <c r="L14" s="52"/>
    </row>
    <row r="15" spans="1:12" ht="16.5" customHeight="1">
      <c r="A15" s="4">
        <v>3</v>
      </c>
      <c r="B15" s="32" t="s">
        <v>83</v>
      </c>
      <c r="C15" s="36">
        <f>SUM(C16:C17)</f>
        <v>5607100</v>
      </c>
      <c r="D15" s="36">
        <f>SUM(D16:D17)</f>
        <v>5607100</v>
      </c>
      <c r="E15" s="36">
        <f>SUM(E16:E17)</f>
        <v>5601230.960000001</v>
      </c>
      <c r="F15" s="33">
        <f>SUM(F16:F17)</f>
        <v>5607009.17</v>
      </c>
      <c r="G15" s="48">
        <f t="shared" si="0"/>
        <v>99.99838008952935</v>
      </c>
      <c r="H15" s="2"/>
      <c r="I15" s="20"/>
      <c r="J15" s="51">
        <v>51534</v>
      </c>
      <c r="K15" s="51">
        <v>27520.14</v>
      </c>
      <c r="L15" s="61">
        <f>SUM(J15:K15)</f>
        <v>79054.14</v>
      </c>
    </row>
    <row r="16" spans="1:12" ht="15.75">
      <c r="A16" s="30"/>
      <c r="B16" s="31" t="s">
        <v>101</v>
      </c>
      <c r="C16" s="37">
        <v>2138100</v>
      </c>
      <c r="D16" s="34">
        <v>2138100</v>
      </c>
      <c r="E16" s="34">
        <v>2132240.74</v>
      </c>
      <c r="F16" s="34">
        <v>2138018.95</v>
      </c>
      <c r="G16" s="74">
        <f t="shared" si="0"/>
        <v>99.99620925120435</v>
      </c>
      <c r="H16" s="2"/>
      <c r="I16" s="20"/>
      <c r="J16" s="51"/>
      <c r="K16" s="51"/>
      <c r="L16" s="61"/>
    </row>
    <row r="17" spans="1:12" ht="15.75">
      <c r="A17" s="30"/>
      <c r="B17" s="31" t="s">
        <v>93</v>
      </c>
      <c r="C17" s="37">
        <v>3469000</v>
      </c>
      <c r="D17" s="34">
        <v>3469000</v>
      </c>
      <c r="E17" s="34">
        <v>3468990.22</v>
      </c>
      <c r="F17" s="34">
        <v>3468990.22</v>
      </c>
      <c r="G17" s="74">
        <f t="shared" si="0"/>
        <v>99.99971807437302</v>
      </c>
      <c r="H17" s="2"/>
      <c r="I17" s="20"/>
      <c r="J17" s="51"/>
      <c r="K17" s="51"/>
      <c r="L17" s="61"/>
    </row>
    <row r="18" spans="1:12" ht="29.25" customHeight="1">
      <c r="A18" s="4">
        <v>4</v>
      </c>
      <c r="B18" s="32" t="s">
        <v>10</v>
      </c>
      <c r="C18" s="36">
        <v>1269600</v>
      </c>
      <c r="D18" s="33">
        <v>1269600</v>
      </c>
      <c r="E18" s="33">
        <v>1259990.29</v>
      </c>
      <c r="F18" s="33">
        <v>1269568.64</v>
      </c>
      <c r="G18" s="48">
        <f t="shared" si="0"/>
        <v>99.99752993068682</v>
      </c>
      <c r="H18" s="1"/>
      <c r="I18" s="11"/>
      <c r="J18" s="51"/>
      <c r="K18" s="51"/>
      <c r="L18" s="52"/>
    </row>
    <row r="19" spans="1:12" ht="30" customHeight="1">
      <c r="A19" s="4">
        <v>5</v>
      </c>
      <c r="B19" s="32" t="s">
        <v>11</v>
      </c>
      <c r="C19" s="36">
        <v>15300</v>
      </c>
      <c r="D19" s="33">
        <v>15300</v>
      </c>
      <c r="E19" s="33">
        <v>8838</v>
      </c>
      <c r="F19" s="33">
        <v>15224</v>
      </c>
      <c r="G19" s="48">
        <f t="shared" si="0"/>
        <v>99.50326797385621</v>
      </c>
      <c r="H19" s="3"/>
      <c r="I19" s="17"/>
      <c r="J19" s="51"/>
      <c r="K19" s="51"/>
      <c r="L19" s="52"/>
    </row>
    <row r="20" spans="1:12" ht="30" customHeight="1">
      <c r="A20" s="4">
        <v>6</v>
      </c>
      <c r="B20" s="32" t="s">
        <v>7</v>
      </c>
      <c r="C20" s="36">
        <v>230400</v>
      </c>
      <c r="D20" s="33">
        <v>230400</v>
      </c>
      <c r="E20" s="33">
        <v>98951</v>
      </c>
      <c r="F20" s="33">
        <v>230348.49</v>
      </c>
      <c r="G20" s="48">
        <f t="shared" si="0"/>
        <v>99.97764322916666</v>
      </c>
      <c r="H20" s="1"/>
      <c r="I20" s="11"/>
      <c r="J20" s="51"/>
      <c r="K20" s="51"/>
      <c r="L20" s="52"/>
    </row>
    <row r="21" spans="1:12" ht="42.75" customHeight="1">
      <c r="A21" s="4">
        <v>7</v>
      </c>
      <c r="B21" s="32" t="s">
        <v>12</v>
      </c>
      <c r="C21" s="33">
        <v>234400</v>
      </c>
      <c r="D21" s="33">
        <v>234400</v>
      </c>
      <c r="E21" s="33">
        <v>241500</v>
      </c>
      <c r="F21" s="33">
        <v>234375</v>
      </c>
      <c r="G21" s="48">
        <f t="shared" si="0"/>
        <v>99.98933447098976</v>
      </c>
      <c r="H21" s="1"/>
      <c r="I21" s="11"/>
      <c r="J21" s="51">
        <v>17750</v>
      </c>
      <c r="K21" s="51">
        <v>15625</v>
      </c>
      <c r="L21" s="52"/>
    </row>
    <row r="22" spans="1:12" ht="15.75">
      <c r="A22" s="4">
        <v>8</v>
      </c>
      <c r="B22" s="32" t="s">
        <v>8</v>
      </c>
      <c r="C22" s="36"/>
      <c r="D22" s="33"/>
      <c r="E22" s="33"/>
      <c r="F22" s="33"/>
      <c r="G22" s="48"/>
      <c r="H22" s="1"/>
      <c r="I22" s="11"/>
      <c r="J22" s="51"/>
      <c r="K22" s="51"/>
      <c r="L22" s="52"/>
    </row>
    <row r="23" spans="1:12" s="64" customFormat="1" ht="15.75" customHeight="1">
      <c r="A23" s="82" t="s">
        <v>9</v>
      </c>
      <c r="B23" s="82"/>
      <c r="C23" s="38">
        <f>C6+C11+C15+C18+C19+C20+C21+C22</f>
        <v>19185100</v>
      </c>
      <c r="D23" s="38">
        <f>D6+D11+D15+D18+D19+D20+D21+D22</f>
        <v>19185100</v>
      </c>
      <c r="E23" s="38">
        <f>E6+E11+E15+E18+E19+E20+E21+E22</f>
        <v>19027537.32</v>
      </c>
      <c r="F23" s="38">
        <f>F6+F11+F15+F18+F19+F20+F21+F22</f>
        <v>19184727.97</v>
      </c>
      <c r="G23" s="75">
        <f t="shared" si="0"/>
        <v>99.99806083888016</v>
      </c>
      <c r="H23" s="5"/>
      <c r="I23" s="19"/>
      <c r="J23" s="62"/>
      <c r="K23" s="62"/>
      <c r="L23" s="63"/>
    </row>
    <row r="24" spans="1:12" ht="18.75" customHeight="1">
      <c r="A24" s="83" t="s">
        <v>75</v>
      </c>
      <c r="B24" s="84"/>
      <c r="C24" s="84"/>
      <c r="D24" s="84"/>
      <c r="E24" s="84"/>
      <c r="F24" s="84"/>
      <c r="G24" s="85"/>
      <c r="H24" s="13"/>
      <c r="I24" s="25"/>
      <c r="J24" s="51" t="s">
        <v>76</v>
      </c>
      <c r="K24" s="51"/>
      <c r="L24" s="52"/>
    </row>
    <row r="25" spans="1:12" ht="15.75">
      <c r="A25" s="94" t="s">
        <v>0</v>
      </c>
      <c r="B25" s="94" t="s">
        <v>1</v>
      </c>
      <c r="C25" s="94" t="s">
        <v>37</v>
      </c>
      <c r="D25" s="91" t="s">
        <v>3</v>
      </c>
      <c r="E25" s="92"/>
      <c r="F25" s="92"/>
      <c r="G25" s="93"/>
      <c r="H25" s="12"/>
      <c r="I25" s="12"/>
      <c r="J25" s="51"/>
      <c r="K25" s="51"/>
      <c r="L25" s="52"/>
    </row>
    <row r="26" spans="1:12" ht="31.5" customHeight="1">
      <c r="A26" s="94"/>
      <c r="B26" s="94"/>
      <c r="C26" s="94"/>
      <c r="D26" s="94" t="s">
        <v>95</v>
      </c>
      <c r="E26" s="98" t="s">
        <v>4</v>
      </c>
      <c r="F26" s="94" t="s">
        <v>6</v>
      </c>
      <c r="G26" s="86" t="s">
        <v>5</v>
      </c>
      <c r="H26" s="101"/>
      <c r="I26" s="12"/>
      <c r="J26" s="51"/>
      <c r="K26" s="51"/>
      <c r="L26" s="52"/>
    </row>
    <row r="27" spans="1:12" ht="15.75">
      <c r="A27" s="94"/>
      <c r="B27" s="94"/>
      <c r="C27" s="94"/>
      <c r="D27" s="94"/>
      <c r="E27" s="99"/>
      <c r="F27" s="94"/>
      <c r="G27" s="87"/>
      <c r="H27" s="101"/>
      <c r="I27" s="12"/>
      <c r="J27" s="51"/>
      <c r="K27" s="51"/>
      <c r="L27" s="52"/>
    </row>
    <row r="28" spans="1:12" ht="30.75" customHeight="1">
      <c r="A28" s="1">
        <v>1</v>
      </c>
      <c r="B28" s="8" t="s">
        <v>13</v>
      </c>
      <c r="C28" s="39">
        <v>455000</v>
      </c>
      <c r="D28" s="39">
        <v>455000</v>
      </c>
      <c r="E28" s="40">
        <v>455000</v>
      </c>
      <c r="F28" s="35">
        <v>455000</v>
      </c>
      <c r="G28" s="77">
        <f aca="true" t="shared" si="1" ref="G28:G35">F28/D28*100</f>
        <v>100</v>
      </c>
      <c r="H28" s="11"/>
      <c r="I28" s="11"/>
      <c r="J28" s="51">
        <v>76000</v>
      </c>
      <c r="K28" s="51"/>
      <c r="L28" s="52"/>
    </row>
    <row r="29" spans="1:12" ht="15.75">
      <c r="A29" s="1">
        <v>2</v>
      </c>
      <c r="B29" s="9" t="s">
        <v>14</v>
      </c>
      <c r="C29" s="39">
        <v>37200</v>
      </c>
      <c r="D29" s="39">
        <v>37200</v>
      </c>
      <c r="E29" s="40"/>
      <c r="F29" s="35">
        <v>37140</v>
      </c>
      <c r="G29" s="77">
        <f t="shared" si="1"/>
        <v>99.83870967741936</v>
      </c>
      <c r="H29" s="11"/>
      <c r="I29" s="11"/>
      <c r="J29" s="51"/>
      <c r="K29" s="51"/>
      <c r="L29" s="52"/>
    </row>
    <row r="30" spans="1:12" ht="17.25" customHeight="1">
      <c r="A30" s="1">
        <v>3</v>
      </c>
      <c r="B30" s="8" t="s">
        <v>15</v>
      </c>
      <c r="C30" s="39">
        <v>68100</v>
      </c>
      <c r="D30" s="39">
        <v>68100</v>
      </c>
      <c r="E30" s="40">
        <v>55300</v>
      </c>
      <c r="F30" s="35">
        <v>68071.3</v>
      </c>
      <c r="G30" s="77">
        <f t="shared" si="1"/>
        <v>99.95785609397944</v>
      </c>
      <c r="H30" s="65"/>
      <c r="I30" s="65"/>
      <c r="J30" s="51"/>
      <c r="K30" s="51"/>
      <c r="L30" s="52"/>
    </row>
    <row r="31" spans="1:12" ht="17.25" customHeight="1">
      <c r="A31" s="1">
        <v>4</v>
      </c>
      <c r="B31" s="8" t="s">
        <v>16</v>
      </c>
      <c r="C31" s="39">
        <v>40000</v>
      </c>
      <c r="D31" s="39">
        <v>40000</v>
      </c>
      <c r="E31" s="40">
        <v>40000</v>
      </c>
      <c r="F31" s="35">
        <v>40000</v>
      </c>
      <c r="G31" s="77">
        <f t="shared" si="1"/>
        <v>100</v>
      </c>
      <c r="H31" s="65"/>
      <c r="I31" s="65"/>
      <c r="J31" s="51"/>
      <c r="K31" s="51"/>
      <c r="L31" s="52"/>
    </row>
    <row r="32" spans="1:12" ht="31.5" customHeight="1">
      <c r="A32" s="1">
        <v>5</v>
      </c>
      <c r="B32" s="8" t="s">
        <v>17</v>
      </c>
      <c r="C32" s="39">
        <v>64400</v>
      </c>
      <c r="D32" s="39">
        <v>64400</v>
      </c>
      <c r="E32" s="49"/>
      <c r="F32" s="35">
        <v>64393.8</v>
      </c>
      <c r="G32" s="77">
        <f t="shared" si="1"/>
        <v>99.99037267080746</v>
      </c>
      <c r="H32" s="65"/>
      <c r="I32" s="65"/>
      <c r="J32" s="51">
        <v>3000</v>
      </c>
      <c r="K32" s="51"/>
      <c r="L32" s="52"/>
    </row>
    <row r="33" spans="1:12" ht="15" customHeight="1">
      <c r="A33" s="1">
        <v>6</v>
      </c>
      <c r="B33" s="8" t="s">
        <v>18</v>
      </c>
      <c r="C33" s="39">
        <v>22900</v>
      </c>
      <c r="D33" s="39">
        <v>22900</v>
      </c>
      <c r="E33" s="49"/>
      <c r="F33" s="39">
        <v>22850</v>
      </c>
      <c r="G33" s="77">
        <f t="shared" si="1"/>
        <v>99.78165938864629</v>
      </c>
      <c r="H33" s="11"/>
      <c r="I33" s="11"/>
      <c r="J33" s="51"/>
      <c r="K33" s="51"/>
      <c r="L33" s="66">
        <f>SUM(F29:F34)</f>
        <v>235951.55</v>
      </c>
    </row>
    <row r="34" spans="1:12" ht="16.5" customHeight="1">
      <c r="A34" s="6">
        <v>7</v>
      </c>
      <c r="B34" s="8" t="s">
        <v>19</v>
      </c>
      <c r="C34" s="39">
        <v>3500</v>
      </c>
      <c r="D34" s="39">
        <v>3500</v>
      </c>
      <c r="E34" s="49"/>
      <c r="F34" s="39">
        <v>3496.45</v>
      </c>
      <c r="G34" s="77">
        <f t="shared" si="1"/>
        <v>99.89857142857143</v>
      </c>
      <c r="H34" s="11"/>
      <c r="I34" s="11"/>
      <c r="J34" s="51"/>
      <c r="K34" s="51"/>
      <c r="L34" s="52"/>
    </row>
    <row r="35" spans="1:12" ht="15.75" customHeight="1">
      <c r="A35" s="82" t="s">
        <v>9</v>
      </c>
      <c r="B35" s="82"/>
      <c r="C35" s="36">
        <f>C28+C29+C30+C31+C32+C33+C34</f>
        <v>691100</v>
      </c>
      <c r="D35" s="36">
        <f>D28+D29+D30+D31+D32+D33+D34</f>
        <v>691100</v>
      </c>
      <c r="E35" s="36">
        <f>E28+E29+E30+E31+E32+E33+E34</f>
        <v>550300</v>
      </c>
      <c r="F35" s="33">
        <f>F28+F29+F30+F31+F32+F33+F34</f>
        <v>690951.55</v>
      </c>
      <c r="G35" s="75">
        <f t="shared" si="1"/>
        <v>99.97851975112141</v>
      </c>
      <c r="H35" s="12"/>
      <c r="I35" s="12"/>
      <c r="J35" s="52"/>
      <c r="K35" s="52"/>
      <c r="L35" s="52"/>
    </row>
    <row r="36" spans="1:12" s="68" customFormat="1" ht="33.75" customHeight="1">
      <c r="A36" s="83" t="s">
        <v>82</v>
      </c>
      <c r="B36" s="84"/>
      <c r="C36" s="84"/>
      <c r="D36" s="84"/>
      <c r="E36" s="84"/>
      <c r="F36" s="84"/>
      <c r="G36" s="85"/>
      <c r="H36" s="14"/>
      <c r="I36" s="25"/>
      <c r="J36" s="67" t="s">
        <v>74</v>
      </c>
      <c r="K36" s="51"/>
      <c r="L36" s="51"/>
    </row>
    <row r="37" spans="1:12" ht="15.75">
      <c r="A37" s="94" t="s">
        <v>0</v>
      </c>
      <c r="B37" s="94" t="s">
        <v>1</v>
      </c>
      <c r="C37" s="94" t="s">
        <v>36</v>
      </c>
      <c r="D37" s="91" t="s">
        <v>3</v>
      </c>
      <c r="E37" s="92"/>
      <c r="F37" s="92"/>
      <c r="G37" s="93"/>
      <c r="H37" s="12"/>
      <c r="I37" s="12"/>
      <c r="J37" s="52"/>
      <c r="K37" s="52"/>
      <c r="L37" s="52"/>
    </row>
    <row r="38" spans="1:12" ht="31.5" customHeight="1">
      <c r="A38" s="94"/>
      <c r="B38" s="94"/>
      <c r="C38" s="94"/>
      <c r="D38" s="94" t="s">
        <v>95</v>
      </c>
      <c r="E38" s="98" t="s">
        <v>4</v>
      </c>
      <c r="F38" s="94" t="s">
        <v>6</v>
      </c>
      <c r="G38" s="86" t="s">
        <v>5</v>
      </c>
      <c r="H38" s="101"/>
      <c r="I38" s="12"/>
      <c r="J38" s="52"/>
      <c r="K38" s="52"/>
      <c r="L38" s="52"/>
    </row>
    <row r="39" spans="1:12" ht="15.75">
      <c r="A39" s="94"/>
      <c r="B39" s="94"/>
      <c r="C39" s="94"/>
      <c r="D39" s="94"/>
      <c r="E39" s="99"/>
      <c r="F39" s="94"/>
      <c r="G39" s="87"/>
      <c r="H39" s="101"/>
      <c r="I39" s="12"/>
      <c r="J39" s="52"/>
      <c r="K39" s="52"/>
      <c r="L39" s="52"/>
    </row>
    <row r="40" spans="1:12" ht="17.25" customHeight="1">
      <c r="A40" s="1">
        <v>1</v>
      </c>
      <c r="B40" s="9" t="s">
        <v>20</v>
      </c>
      <c r="C40" s="39">
        <v>848900</v>
      </c>
      <c r="D40" s="39">
        <v>848900</v>
      </c>
      <c r="E40" s="40">
        <v>848963</v>
      </c>
      <c r="F40" s="35">
        <v>848962.68</v>
      </c>
      <c r="G40" s="77">
        <f>F40/D40*100</f>
        <v>100.00738367298858</v>
      </c>
      <c r="H40" s="21"/>
      <c r="I40" s="21"/>
      <c r="J40" s="52">
        <v>2953.35</v>
      </c>
      <c r="K40" s="52">
        <v>67793.54</v>
      </c>
      <c r="L40" s="52">
        <f>SUM(J40:K40)</f>
        <v>70746.89</v>
      </c>
    </row>
    <row r="41" spans="1:12" ht="17.25" customHeight="1">
      <c r="A41" s="1">
        <v>2</v>
      </c>
      <c r="B41" s="9" t="s">
        <v>21</v>
      </c>
      <c r="C41" s="39">
        <v>156200</v>
      </c>
      <c r="D41" s="39">
        <v>156200</v>
      </c>
      <c r="E41" s="49">
        <v>117870</v>
      </c>
      <c r="F41" s="39">
        <v>156117.09</v>
      </c>
      <c r="G41" s="77">
        <f>F41/D41*100</f>
        <v>99.94692061459666</v>
      </c>
      <c r="H41" s="11"/>
      <c r="I41" s="11"/>
      <c r="J41" s="50">
        <v>33999</v>
      </c>
      <c r="K41" s="50" t="s">
        <v>52</v>
      </c>
      <c r="L41" s="69"/>
    </row>
    <row r="42" spans="1:9" ht="15.75" customHeight="1">
      <c r="A42" s="1">
        <v>3</v>
      </c>
      <c r="B42" s="9" t="s">
        <v>38</v>
      </c>
      <c r="C42" s="39">
        <v>40000</v>
      </c>
      <c r="D42" s="39">
        <v>40000</v>
      </c>
      <c r="E42" s="49">
        <v>40000</v>
      </c>
      <c r="F42" s="39">
        <v>40000</v>
      </c>
      <c r="G42" s="77">
        <f>F42/D42*100</f>
        <v>100</v>
      </c>
      <c r="H42" s="11"/>
      <c r="I42" s="11"/>
    </row>
    <row r="43" spans="1:9" ht="15.75">
      <c r="A43" s="1">
        <v>4</v>
      </c>
      <c r="B43" s="9" t="s">
        <v>39</v>
      </c>
      <c r="C43" s="39">
        <v>51900</v>
      </c>
      <c r="D43" s="39">
        <v>51900</v>
      </c>
      <c r="E43" s="49">
        <v>40000</v>
      </c>
      <c r="F43" s="39">
        <v>51880</v>
      </c>
      <c r="G43" s="77">
        <f>F43/D43*100</f>
        <v>99.96146435452793</v>
      </c>
      <c r="H43" s="11"/>
      <c r="I43" s="11"/>
    </row>
    <row r="44" spans="1:9" ht="15.75">
      <c r="A44" s="1">
        <v>5</v>
      </c>
      <c r="B44" s="9" t="s">
        <v>22</v>
      </c>
      <c r="C44" s="39"/>
      <c r="D44" s="39"/>
      <c r="E44" s="49"/>
      <c r="F44" s="39"/>
      <c r="G44" s="77"/>
      <c r="H44" s="11"/>
      <c r="I44" s="11"/>
    </row>
    <row r="45" spans="1:9" s="64" customFormat="1" ht="15.75" customHeight="1">
      <c r="A45" s="82" t="s">
        <v>9</v>
      </c>
      <c r="B45" s="82"/>
      <c r="C45" s="36">
        <f>C40+C41+C42+C43+C44</f>
        <v>1097000</v>
      </c>
      <c r="D45" s="36">
        <f>D40+D41+D42+D43+D44</f>
        <v>1097000</v>
      </c>
      <c r="E45" s="36">
        <f>E40+E41+E42+E43+E44</f>
        <v>1046833</v>
      </c>
      <c r="F45" s="33">
        <f>F40+F41+F42+F43+F44</f>
        <v>1096959.77</v>
      </c>
      <c r="G45" s="75">
        <f>F45/D45*100</f>
        <v>99.99633272561532</v>
      </c>
      <c r="H45" s="21"/>
      <c r="I45" s="21"/>
    </row>
    <row r="46" spans="1:10" ht="20.25" customHeight="1">
      <c r="A46" s="95" t="s">
        <v>72</v>
      </c>
      <c r="B46" s="96"/>
      <c r="C46" s="96"/>
      <c r="D46" s="96"/>
      <c r="E46" s="96"/>
      <c r="F46" s="96"/>
      <c r="G46" s="97"/>
      <c r="H46" s="15"/>
      <c r="I46" s="26"/>
      <c r="J46" s="70" t="s">
        <v>73</v>
      </c>
    </row>
    <row r="47" spans="1:9" ht="15.75">
      <c r="A47" s="94" t="s">
        <v>0</v>
      </c>
      <c r="B47" s="94" t="s">
        <v>1</v>
      </c>
      <c r="C47" s="94" t="s">
        <v>36</v>
      </c>
      <c r="D47" s="91" t="s">
        <v>3</v>
      </c>
      <c r="E47" s="92"/>
      <c r="F47" s="92"/>
      <c r="G47" s="93"/>
      <c r="H47" s="12"/>
      <c r="I47" s="12"/>
    </row>
    <row r="48" spans="1:9" ht="31.5" customHeight="1">
      <c r="A48" s="94"/>
      <c r="B48" s="94"/>
      <c r="C48" s="94"/>
      <c r="D48" s="94" t="s">
        <v>95</v>
      </c>
      <c r="E48" s="98" t="s">
        <v>4</v>
      </c>
      <c r="F48" s="94" t="s">
        <v>6</v>
      </c>
      <c r="G48" s="86" t="s">
        <v>5</v>
      </c>
      <c r="H48" s="101"/>
      <c r="I48" s="12"/>
    </row>
    <row r="49" spans="1:9" ht="15.75">
      <c r="A49" s="94"/>
      <c r="B49" s="94"/>
      <c r="C49" s="94"/>
      <c r="D49" s="94"/>
      <c r="E49" s="99"/>
      <c r="F49" s="94"/>
      <c r="G49" s="87"/>
      <c r="H49" s="101"/>
      <c r="I49" s="12"/>
    </row>
    <row r="50" spans="1:9" ht="17.25" customHeight="1">
      <c r="A50" s="1">
        <v>1</v>
      </c>
      <c r="B50" s="9" t="s">
        <v>23</v>
      </c>
      <c r="C50" s="39">
        <v>239000</v>
      </c>
      <c r="D50" s="39">
        <v>239000</v>
      </c>
      <c r="E50" s="40">
        <v>239000</v>
      </c>
      <c r="F50" s="39">
        <v>239000</v>
      </c>
      <c r="G50" s="77">
        <f aca="true" t="shared" si="2" ref="G50:G57">F50/D50*100</f>
        <v>100</v>
      </c>
      <c r="H50" s="21"/>
      <c r="I50" s="21"/>
    </row>
    <row r="51" spans="1:9" ht="32.25" customHeight="1">
      <c r="A51" s="1">
        <v>2</v>
      </c>
      <c r="B51" s="9" t="s">
        <v>24</v>
      </c>
      <c r="C51" s="39">
        <v>208500</v>
      </c>
      <c r="D51" s="39">
        <v>208500</v>
      </c>
      <c r="E51" s="40"/>
      <c r="F51" s="39">
        <v>208500</v>
      </c>
      <c r="G51" s="77">
        <f t="shared" si="2"/>
        <v>100</v>
      </c>
      <c r="H51" s="20"/>
      <c r="I51" s="20"/>
    </row>
    <row r="52" spans="1:9" ht="17.25" customHeight="1">
      <c r="A52" s="1">
        <v>3</v>
      </c>
      <c r="B52" s="9" t="s">
        <v>40</v>
      </c>
      <c r="C52" s="39">
        <v>329900</v>
      </c>
      <c r="D52" s="39">
        <v>329900</v>
      </c>
      <c r="E52" s="40">
        <v>290128</v>
      </c>
      <c r="F52" s="35">
        <v>329881.6</v>
      </c>
      <c r="G52" s="77">
        <f t="shared" si="2"/>
        <v>99.99442255228857</v>
      </c>
      <c r="H52" s="20"/>
      <c r="I52" s="20"/>
    </row>
    <row r="53" spans="1:9" ht="30" customHeight="1">
      <c r="A53" s="1">
        <v>4</v>
      </c>
      <c r="B53" s="9" t="s">
        <v>41</v>
      </c>
      <c r="C53" s="39">
        <v>124300</v>
      </c>
      <c r="D53" s="39">
        <v>124300</v>
      </c>
      <c r="E53" s="40"/>
      <c r="F53" s="35">
        <v>124218.06</v>
      </c>
      <c r="G53" s="77">
        <f t="shared" si="2"/>
        <v>99.93407884151246</v>
      </c>
      <c r="H53" s="20"/>
      <c r="I53" s="20"/>
    </row>
    <row r="54" spans="1:9" ht="32.25" customHeight="1">
      <c r="A54" s="1">
        <v>5</v>
      </c>
      <c r="B54" s="9" t="s">
        <v>25</v>
      </c>
      <c r="C54" s="39">
        <v>37000</v>
      </c>
      <c r="D54" s="39">
        <v>37000</v>
      </c>
      <c r="E54" s="40">
        <v>30000</v>
      </c>
      <c r="F54" s="35">
        <v>36930</v>
      </c>
      <c r="G54" s="77">
        <f t="shared" si="2"/>
        <v>99.8108108108108</v>
      </c>
      <c r="H54" s="20"/>
      <c r="I54" s="20"/>
    </row>
    <row r="55" spans="1:9" ht="17.25" customHeight="1">
      <c r="A55" s="1">
        <v>6</v>
      </c>
      <c r="B55" s="28" t="s">
        <v>26</v>
      </c>
      <c r="C55" s="35"/>
      <c r="D55" s="35"/>
      <c r="E55" s="40"/>
      <c r="F55" s="41"/>
      <c r="G55" s="78"/>
      <c r="H55" s="21"/>
      <c r="I55" s="21"/>
    </row>
    <row r="56" spans="1:9" ht="15.75">
      <c r="A56" s="18">
        <v>7</v>
      </c>
      <c r="B56" s="28" t="s">
        <v>81</v>
      </c>
      <c r="C56" s="35">
        <v>399000</v>
      </c>
      <c r="D56" s="35">
        <v>399000</v>
      </c>
      <c r="E56" s="40">
        <v>399000</v>
      </c>
      <c r="F56" s="35">
        <v>399000</v>
      </c>
      <c r="G56" s="78">
        <f t="shared" si="2"/>
        <v>100</v>
      </c>
      <c r="H56" s="21"/>
      <c r="I56" s="21"/>
    </row>
    <row r="57" spans="1:11" ht="15.75" customHeight="1">
      <c r="A57" s="1">
        <v>8</v>
      </c>
      <c r="B57" s="8" t="s">
        <v>27</v>
      </c>
      <c r="C57" s="39">
        <v>99900</v>
      </c>
      <c r="D57" s="39">
        <v>99900</v>
      </c>
      <c r="E57" s="40">
        <v>99900</v>
      </c>
      <c r="F57" s="35">
        <v>99900</v>
      </c>
      <c r="G57" s="77">
        <f t="shared" si="2"/>
        <v>100</v>
      </c>
      <c r="H57" s="20"/>
      <c r="I57" s="20"/>
      <c r="J57" s="71">
        <v>11682</v>
      </c>
      <c r="K57" s="71">
        <v>3318</v>
      </c>
    </row>
    <row r="58" spans="1:11" ht="15.75">
      <c r="A58" s="1">
        <v>9</v>
      </c>
      <c r="B58" s="8" t="s">
        <v>50</v>
      </c>
      <c r="C58" s="39">
        <v>18000</v>
      </c>
      <c r="D58" s="39">
        <v>18000</v>
      </c>
      <c r="E58" s="49"/>
      <c r="F58" s="39">
        <v>17990.11</v>
      </c>
      <c r="G58" s="77"/>
      <c r="H58" s="20"/>
      <c r="I58" s="20"/>
      <c r="J58" s="71"/>
      <c r="K58" s="71"/>
    </row>
    <row r="59" spans="1:11" ht="13.5" customHeight="1">
      <c r="A59" s="82" t="s">
        <v>9</v>
      </c>
      <c r="B59" s="82"/>
      <c r="C59" s="36">
        <f>C50+C51+C52+C53+C54+C55+C56+C57+C58</f>
        <v>1455600</v>
      </c>
      <c r="D59" s="36">
        <f>D50+D51+D52+D53+D54+D55+D56+D57+D58</f>
        <v>1455600</v>
      </c>
      <c r="E59" s="36">
        <f>E50+E51+E52+E53+E54+E55+E56+E57+E58</f>
        <v>1058028</v>
      </c>
      <c r="F59" s="36">
        <f>F50+F51+F52+F53+F54+F55+F56+F57+F58</f>
        <v>1455419.77</v>
      </c>
      <c r="G59" s="75">
        <f>F59/D59*100</f>
        <v>99.98761816433085</v>
      </c>
      <c r="H59" s="21"/>
      <c r="I59" s="21"/>
      <c r="J59" s="50" t="s">
        <v>54</v>
      </c>
      <c r="K59" s="50" t="s">
        <v>53</v>
      </c>
    </row>
    <row r="60" spans="1:10" ht="22.5" customHeight="1">
      <c r="A60" s="88" t="s">
        <v>70</v>
      </c>
      <c r="B60" s="89"/>
      <c r="C60" s="89"/>
      <c r="D60" s="89"/>
      <c r="E60" s="89"/>
      <c r="F60" s="89"/>
      <c r="G60" s="90"/>
      <c r="H60" s="16"/>
      <c r="I60" s="27"/>
      <c r="J60" s="70" t="s">
        <v>71</v>
      </c>
    </row>
    <row r="61" spans="1:9" ht="15.75">
      <c r="A61" s="94" t="s">
        <v>0</v>
      </c>
      <c r="B61" s="94" t="s">
        <v>1</v>
      </c>
      <c r="C61" s="94" t="s">
        <v>36</v>
      </c>
      <c r="D61" s="91" t="s">
        <v>3</v>
      </c>
      <c r="E61" s="92"/>
      <c r="F61" s="92"/>
      <c r="G61" s="93"/>
      <c r="H61" s="12"/>
      <c r="I61" s="12"/>
    </row>
    <row r="62" spans="1:9" ht="31.5" customHeight="1">
      <c r="A62" s="94"/>
      <c r="B62" s="94"/>
      <c r="C62" s="94"/>
      <c r="D62" s="94" t="s">
        <v>95</v>
      </c>
      <c r="E62" s="98" t="s">
        <v>4</v>
      </c>
      <c r="F62" s="94" t="s">
        <v>6</v>
      </c>
      <c r="G62" s="86" t="s">
        <v>5</v>
      </c>
      <c r="H62" s="101"/>
      <c r="I62" s="12"/>
    </row>
    <row r="63" spans="1:9" ht="15.75">
      <c r="A63" s="94"/>
      <c r="B63" s="94"/>
      <c r="C63" s="94"/>
      <c r="D63" s="94"/>
      <c r="E63" s="99"/>
      <c r="F63" s="94"/>
      <c r="G63" s="87"/>
      <c r="H63" s="101"/>
      <c r="I63" s="12"/>
    </row>
    <row r="64" spans="1:9" ht="28.5" customHeight="1">
      <c r="A64" s="1">
        <v>1</v>
      </c>
      <c r="B64" s="9" t="s">
        <v>28</v>
      </c>
      <c r="C64" s="39">
        <v>484500</v>
      </c>
      <c r="D64" s="39">
        <v>484500</v>
      </c>
      <c r="E64" s="40">
        <v>484480</v>
      </c>
      <c r="F64" s="39">
        <v>484480</v>
      </c>
      <c r="G64" s="77">
        <f aca="true" t="shared" si="3" ref="G64:G74">F64/D64*100</f>
        <v>99.99587203302373</v>
      </c>
      <c r="H64" s="21"/>
      <c r="I64" s="21"/>
    </row>
    <row r="65" spans="1:9" ht="15" customHeight="1">
      <c r="A65" s="1">
        <v>2</v>
      </c>
      <c r="B65" s="9" t="s">
        <v>42</v>
      </c>
      <c r="C65" s="39">
        <v>39600</v>
      </c>
      <c r="D65" s="39">
        <v>39600</v>
      </c>
      <c r="E65" s="40">
        <v>39600</v>
      </c>
      <c r="F65" s="39">
        <v>39600</v>
      </c>
      <c r="G65" s="77">
        <f t="shared" si="3"/>
        <v>100</v>
      </c>
      <c r="H65" s="22"/>
      <c r="I65" s="22"/>
    </row>
    <row r="66" spans="1:9" ht="14.25" customHeight="1">
      <c r="A66" s="1">
        <v>3</v>
      </c>
      <c r="B66" s="9" t="s">
        <v>43</v>
      </c>
      <c r="C66" s="39"/>
      <c r="D66" s="39"/>
      <c r="E66" s="40"/>
      <c r="F66" s="39"/>
      <c r="G66" s="77"/>
      <c r="H66" s="20"/>
      <c r="I66" s="20"/>
    </row>
    <row r="67" spans="1:10" ht="30" customHeight="1">
      <c r="A67" s="1">
        <v>4</v>
      </c>
      <c r="B67" s="9" t="s">
        <v>29</v>
      </c>
      <c r="C67" s="39">
        <v>60700</v>
      </c>
      <c r="D67" s="39">
        <v>60700</v>
      </c>
      <c r="E67" s="40"/>
      <c r="F67" s="35">
        <v>60682</v>
      </c>
      <c r="G67" s="77">
        <f t="shared" si="3"/>
        <v>99.97034596375617</v>
      </c>
      <c r="H67" s="20"/>
      <c r="I67" s="20"/>
      <c r="J67" s="50" t="s">
        <v>56</v>
      </c>
    </row>
    <row r="68" spans="1:9" ht="15.75" customHeight="1">
      <c r="A68" s="1">
        <v>5</v>
      </c>
      <c r="B68" s="9" t="s">
        <v>30</v>
      </c>
      <c r="C68" s="39">
        <v>154700</v>
      </c>
      <c r="D68" s="39">
        <v>154700</v>
      </c>
      <c r="E68" s="40">
        <v>154700</v>
      </c>
      <c r="F68" s="39">
        <v>154700</v>
      </c>
      <c r="G68" s="77">
        <f t="shared" si="3"/>
        <v>100</v>
      </c>
      <c r="H68" s="21"/>
      <c r="I68" s="21"/>
    </row>
    <row r="69" spans="1:9" ht="30" customHeight="1">
      <c r="A69" s="1">
        <v>6</v>
      </c>
      <c r="B69" s="9" t="s">
        <v>103</v>
      </c>
      <c r="C69" s="39">
        <v>14600</v>
      </c>
      <c r="D69" s="39">
        <v>14600</v>
      </c>
      <c r="E69" s="40"/>
      <c r="F69" s="39">
        <v>14540</v>
      </c>
      <c r="G69" s="77">
        <f t="shared" si="3"/>
        <v>99.58904109589041</v>
      </c>
      <c r="H69" s="20"/>
      <c r="I69" s="20"/>
    </row>
    <row r="70" spans="1:9" ht="15.75">
      <c r="A70" s="1">
        <v>7</v>
      </c>
      <c r="B70" s="9" t="s">
        <v>31</v>
      </c>
      <c r="C70" s="39">
        <v>35000</v>
      </c>
      <c r="D70" s="39">
        <v>35000</v>
      </c>
      <c r="E70" s="40">
        <v>35000</v>
      </c>
      <c r="F70" s="39">
        <v>35000</v>
      </c>
      <c r="G70" s="77">
        <f t="shared" si="3"/>
        <v>100</v>
      </c>
      <c r="H70" s="20"/>
      <c r="I70" s="20"/>
    </row>
    <row r="71" spans="1:9" ht="15.75" customHeight="1">
      <c r="A71" s="1">
        <v>8</v>
      </c>
      <c r="B71" s="9" t="s">
        <v>32</v>
      </c>
      <c r="C71" s="39">
        <v>100000</v>
      </c>
      <c r="D71" s="39">
        <v>100000</v>
      </c>
      <c r="E71" s="40">
        <v>99990</v>
      </c>
      <c r="F71" s="39">
        <v>99990</v>
      </c>
      <c r="G71" s="77">
        <f t="shared" si="3"/>
        <v>99.99</v>
      </c>
      <c r="H71" s="20"/>
      <c r="I71" s="20"/>
    </row>
    <row r="72" spans="1:9" ht="28.5" customHeight="1">
      <c r="A72" s="1">
        <v>9</v>
      </c>
      <c r="B72" s="9" t="s">
        <v>44</v>
      </c>
      <c r="C72" s="39">
        <v>50000</v>
      </c>
      <c r="D72" s="39">
        <v>50000</v>
      </c>
      <c r="E72" s="49">
        <v>50000</v>
      </c>
      <c r="F72" s="39">
        <v>50000</v>
      </c>
      <c r="G72" s="77">
        <f t="shared" si="3"/>
        <v>100</v>
      </c>
      <c r="H72" s="20"/>
      <c r="I72" s="20"/>
    </row>
    <row r="73" spans="1:10" ht="18" customHeight="1">
      <c r="A73" s="1">
        <v>10</v>
      </c>
      <c r="B73" s="9" t="s">
        <v>22</v>
      </c>
      <c r="C73" s="39">
        <v>19900</v>
      </c>
      <c r="D73" s="39">
        <v>19900</v>
      </c>
      <c r="E73" s="49"/>
      <c r="F73" s="35">
        <v>19801.4</v>
      </c>
      <c r="G73" s="77">
        <f t="shared" si="3"/>
        <v>99.50452261306533</v>
      </c>
      <c r="H73" s="20"/>
      <c r="I73" s="20"/>
      <c r="J73" s="50">
        <v>4500</v>
      </c>
    </row>
    <row r="74" spans="1:10" ht="18.75" customHeight="1">
      <c r="A74" s="82" t="s">
        <v>9</v>
      </c>
      <c r="B74" s="82"/>
      <c r="C74" s="36">
        <f>C64+C65+C66+C67+C68+C69+C70+C71+C72+C73</f>
        <v>959000</v>
      </c>
      <c r="D74" s="36">
        <f>D64+D65+D66+D67+D68+D69+D70+D71+D72+D73</f>
        <v>959000</v>
      </c>
      <c r="E74" s="36">
        <f>E64+E65+E66+E67+E68+E69+E70+E71+E72+E73</f>
        <v>863770</v>
      </c>
      <c r="F74" s="36">
        <f>F64+F65+F66+F67+F68+F69+F70+F71+F72+F73</f>
        <v>958793.4</v>
      </c>
      <c r="G74" s="75">
        <f t="shared" si="3"/>
        <v>99.97845672575599</v>
      </c>
      <c r="H74" s="21"/>
      <c r="I74" s="21"/>
      <c r="J74" s="50" t="s">
        <v>55</v>
      </c>
    </row>
    <row r="75" spans="1:10" s="64" customFormat="1" ht="19.5" customHeight="1">
      <c r="A75" s="88" t="s">
        <v>79</v>
      </c>
      <c r="B75" s="89"/>
      <c r="C75" s="89"/>
      <c r="D75" s="89"/>
      <c r="E75" s="89"/>
      <c r="F75" s="89"/>
      <c r="G75" s="90"/>
      <c r="H75" s="16"/>
      <c r="I75" s="27"/>
      <c r="J75" s="70" t="s">
        <v>69</v>
      </c>
    </row>
    <row r="76" spans="1:9" ht="15.75">
      <c r="A76" s="94" t="s">
        <v>0</v>
      </c>
      <c r="B76" s="94" t="s">
        <v>1</v>
      </c>
      <c r="C76" s="94" t="s">
        <v>36</v>
      </c>
      <c r="D76" s="91" t="s">
        <v>3</v>
      </c>
      <c r="E76" s="92"/>
      <c r="F76" s="92"/>
      <c r="G76" s="93"/>
      <c r="H76" s="12"/>
      <c r="I76" s="12"/>
    </row>
    <row r="77" spans="1:9" ht="31.5" customHeight="1">
      <c r="A77" s="94"/>
      <c r="B77" s="94"/>
      <c r="C77" s="94"/>
      <c r="D77" s="94" t="s">
        <v>95</v>
      </c>
      <c r="E77" s="98" t="s">
        <v>4</v>
      </c>
      <c r="F77" s="94" t="s">
        <v>6</v>
      </c>
      <c r="G77" s="86" t="s">
        <v>5</v>
      </c>
      <c r="H77" s="101"/>
      <c r="I77" s="12"/>
    </row>
    <row r="78" spans="1:9" ht="15.75">
      <c r="A78" s="94"/>
      <c r="B78" s="94"/>
      <c r="C78" s="94"/>
      <c r="D78" s="94"/>
      <c r="E78" s="99"/>
      <c r="F78" s="94"/>
      <c r="G78" s="87"/>
      <c r="H78" s="101"/>
      <c r="I78" s="12"/>
    </row>
    <row r="79" spans="1:12" ht="15.75">
      <c r="A79" s="2">
        <v>1</v>
      </c>
      <c r="B79" s="9" t="s">
        <v>97</v>
      </c>
      <c r="C79" s="39">
        <v>1500700</v>
      </c>
      <c r="D79" s="39">
        <v>1500700</v>
      </c>
      <c r="E79" s="49"/>
      <c r="F79" s="35">
        <v>1501000</v>
      </c>
      <c r="G79" s="77">
        <f aca="true" t="shared" si="4" ref="G79:G85">F79/D79*100</f>
        <v>100.01999067102018</v>
      </c>
      <c r="H79" s="20"/>
      <c r="I79" s="20"/>
      <c r="J79" s="72">
        <v>36540</v>
      </c>
      <c r="K79" s="72" t="s">
        <v>57</v>
      </c>
      <c r="L79" s="72"/>
    </row>
    <row r="80" spans="1:13" ht="30">
      <c r="A80" s="1">
        <v>2</v>
      </c>
      <c r="B80" s="9" t="s">
        <v>98</v>
      </c>
      <c r="C80" s="39">
        <v>758200</v>
      </c>
      <c r="D80" s="39">
        <v>758200</v>
      </c>
      <c r="E80" s="40">
        <v>721961.3</v>
      </c>
      <c r="F80" s="35">
        <v>758101.3</v>
      </c>
      <c r="G80" s="77">
        <f t="shared" si="4"/>
        <v>99.98698232656292</v>
      </c>
      <c r="H80" s="20"/>
      <c r="I80" s="20"/>
      <c r="J80" s="72">
        <v>5460</v>
      </c>
      <c r="K80" s="72" t="s">
        <v>58</v>
      </c>
      <c r="L80" s="72"/>
      <c r="M80" s="50" t="s">
        <v>64</v>
      </c>
    </row>
    <row r="81" spans="1:12" ht="15.75">
      <c r="A81" s="1">
        <v>3</v>
      </c>
      <c r="B81" s="9" t="s">
        <v>99</v>
      </c>
      <c r="C81" s="39">
        <v>478200</v>
      </c>
      <c r="D81" s="39">
        <v>478200</v>
      </c>
      <c r="E81" s="40">
        <v>488689.95</v>
      </c>
      <c r="F81" s="35">
        <v>478120.17</v>
      </c>
      <c r="G81" s="77">
        <f t="shared" si="4"/>
        <v>99.9833061480552</v>
      </c>
      <c r="H81" s="20"/>
      <c r="I81" s="20"/>
      <c r="J81" s="72">
        <v>21600</v>
      </c>
      <c r="K81" s="72" t="s">
        <v>57</v>
      </c>
      <c r="L81" s="72" t="s">
        <v>62</v>
      </c>
    </row>
    <row r="82" spans="1:13" ht="30">
      <c r="A82" s="1">
        <v>4</v>
      </c>
      <c r="B82" s="9" t="s">
        <v>100</v>
      </c>
      <c r="C82" s="39">
        <v>198400</v>
      </c>
      <c r="D82" s="39">
        <v>198400</v>
      </c>
      <c r="E82" s="40">
        <v>234900</v>
      </c>
      <c r="F82" s="35">
        <v>198350</v>
      </c>
      <c r="G82" s="77">
        <f t="shared" si="4"/>
        <v>99.97479838709677</v>
      </c>
      <c r="H82" s="20"/>
      <c r="I82" s="20"/>
      <c r="J82" s="71" t="s">
        <v>102</v>
      </c>
      <c r="K82" s="71" t="s">
        <v>59</v>
      </c>
      <c r="L82" s="71">
        <f>SUM(J82:J84)</f>
        <v>176358</v>
      </c>
      <c r="M82" s="50" t="s">
        <v>65</v>
      </c>
    </row>
    <row r="83" spans="1:14" ht="15.75" customHeight="1">
      <c r="A83" s="1">
        <v>5</v>
      </c>
      <c r="B83" s="9" t="s">
        <v>45</v>
      </c>
      <c r="C83" s="39">
        <v>100000</v>
      </c>
      <c r="D83" s="39">
        <v>100000</v>
      </c>
      <c r="E83" s="40">
        <v>100000</v>
      </c>
      <c r="F83" s="35">
        <v>100000</v>
      </c>
      <c r="G83" s="77">
        <f t="shared" si="4"/>
        <v>100</v>
      </c>
      <c r="H83" s="20"/>
      <c r="I83" s="20"/>
      <c r="J83" s="71">
        <v>88179</v>
      </c>
      <c r="K83" s="71" t="s">
        <v>60</v>
      </c>
      <c r="L83" s="71"/>
      <c r="N83" s="50" t="s">
        <v>61</v>
      </c>
    </row>
    <row r="84" spans="1:12" ht="17.25" customHeight="1">
      <c r="A84" s="1">
        <v>6</v>
      </c>
      <c r="B84" s="9" t="s">
        <v>33</v>
      </c>
      <c r="C84" s="39">
        <v>89900</v>
      </c>
      <c r="D84" s="39">
        <v>89900</v>
      </c>
      <c r="E84" s="40">
        <v>299700</v>
      </c>
      <c r="F84" s="35">
        <v>89818.44</v>
      </c>
      <c r="G84" s="77">
        <f t="shared" si="4"/>
        <v>99.90927697441602</v>
      </c>
      <c r="H84" s="20"/>
      <c r="I84" s="20"/>
      <c r="J84" s="71">
        <v>88179</v>
      </c>
      <c r="K84" s="71" t="s">
        <v>60</v>
      </c>
      <c r="L84" s="71"/>
    </row>
    <row r="85" spans="1:9" ht="15.75">
      <c r="A85" s="82" t="s">
        <v>9</v>
      </c>
      <c r="B85" s="82"/>
      <c r="C85" s="36">
        <f>C79+C80+C81+C82+C83+C84</f>
        <v>3125400</v>
      </c>
      <c r="D85" s="36">
        <f>D79+D80+D81+D82+D83+D84</f>
        <v>3125400</v>
      </c>
      <c r="E85" s="36">
        <f>E79+E80+E81+E82+E83+E84</f>
        <v>1845251.25</v>
      </c>
      <c r="F85" s="33">
        <f>F79+F80+F81+F82+F83+F84</f>
        <v>3125389.9099999997</v>
      </c>
      <c r="G85" s="75">
        <f t="shared" si="4"/>
        <v>99.99967716132335</v>
      </c>
      <c r="H85" s="20"/>
      <c r="I85" s="20"/>
    </row>
    <row r="86" spans="1:10" ht="21.75" customHeight="1">
      <c r="A86" s="88" t="s">
        <v>80</v>
      </c>
      <c r="B86" s="89"/>
      <c r="C86" s="89"/>
      <c r="D86" s="89"/>
      <c r="E86" s="89"/>
      <c r="F86" s="89"/>
      <c r="G86" s="90"/>
      <c r="H86" s="16"/>
      <c r="I86" s="27"/>
      <c r="J86" s="70" t="s">
        <v>68</v>
      </c>
    </row>
    <row r="87" spans="1:9" ht="16.5" customHeight="1">
      <c r="A87" s="94" t="s">
        <v>0</v>
      </c>
      <c r="B87" s="94" t="s">
        <v>1</v>
      </c>
      <c r="C87" s="94" t="s">
        <v>36</v>
      </c>
      <c r="D87" s="91" t="s">
        <v>3</v>
      </c>
      <c r="E87" s="92"/>
      <c r="F87" s="92"/>
      <c r="G87" s="93"/>
      <c r="H87" s="12"/>
      <c r="I87" s="12"/>
    </row>
    <row r="88" spans="1:9" ht="48" customHeight="1">
      <c r="A88" s="94"/>
      <c r="B88" s="94"/>
      <c r="C88" s="94"/>
      <c r="D88" s="94" t="s">
        <v>95</v>
      </c>
      <c r="E88" s="98" t="s">
        <v>4</v>
      </c>
      <c r="F88" s="94" t="s">
        <v>6</v>
      </c>
      <c r="G88" s="73" t="s">
        <v>5</v>
      </c>
      <c r="H88" s="101"/>
      <c r="I88" s="12"/>
    </row>
    <row r="89" spans="1:9" ht="35.25" customHeight="1" hidden="1">
      <c r="A89" s="94"/>
      <c r="B89" s="94"/>
      <c r="C89" s="94"/>
      <c r="D89" s="94"/>
      <c r="E89" s="99"/>
      <c r="F89" s="94"/>
      <c r="G89" s="73"/>
      <c r="H89" s="101"/>
      <c r="I89" s="12"/>
    </row>
    <row r="90" spans="1:9" ht="15.75">
      <c r="A90" s="1">
        <v>1</v>
      </c>
      <c r="B90" s="9" t="s">
        <v>46</v>
      </c>
      <c r="C90" s="39">
        <v>279200</v>
      </c>
      <c r="D90" s="39">
        <v>279200</v>
      </c>
      <c r="E90" s="46">
        <v>279110</v>
      </c>
      <c r="F90" s="39">
        <v>279110</v>
      </c>
      <c r="G90" s="77">
        <f aca="true" t="shared" si="5" ref="G90:G99">F90/D90*100</f>
        <v>99.96776504297993</v>
      </c>
      <c r="H90" s="20"/>
      <c r="I90" s="20"/>
    </row>
    <row r="91" spans="1:9" ht="15.75">
      <c r="A91" s="1">
        <v>2</v>
      </c>
      <c r="B91" s="9" t="s">
        <v>47</v>
      </c>
      <c r="C91" s="39">
        <v>4500</v>
      </c>
      <c r="D91" s="39">
        <v>4500</v>
      </c>
      <c r="E91" s="40"/>
      <c r="F91" s="39">
        <v>4500</v>
      </c>
      <c r="G91" s="77">
        <f t="shared" si="5"/>
        <v>100</v>
      </c>
      <c r="H91" s="20"/>
      <c r="I91" s="20"/>
    </row>
    <row r="92" spans="1:9" ht="15.75">
      <c r="A92" s="1">
        <v>3</v>
      </c>
      <c r="B92" s="9" t="s">
        <v>34</v>
      </c>
      <c r="C92" s="39">
        <v>148200</v>
      </c>
      <c r="D92" s="39">
        <v>148200</v>
      </c>
      <c r="E92" s="40">
        <v>148200</v>
      </c>
      <c r="F92" s="39">
        <v>148200</v>
      </c>
      <c r="G92" s="77">
        <f t="shared" si="5"/>
        <v>100</v>
      </c>
      <c r="H92" s="20"/>
      <c r="I92" s="20"/>
    </row>
    <row r="93" spans="1:9" ht="29.25" customHeight="1">
      <c r="A93" s="1">
        <v>4</v>
      </c>
      <c r="B93" s="9" t="s">
        <v>35</v>
      </c>
      <c r="C93" s="39">
        <v>299000</v>
      </c>
      <c r="D93" s="39">
        <v>299000</v>
      </c>
      <c r="E93" s="40">
        <v>299000</v>
      </c>
      <c r="F93" s="39">
        <v>299000</v>
      </c>
      <c r="G93" s="77">
        <f t="shared" si="5"/>
        <v>100</v>
      </c>
      <c r="H93" s="20"/>
      <c r="I93" s="20"/>
    </row>
    <row r="94" spans="1:9" ht="15.75" customHeight="1">
      <c r="A94" s="1">
        <v>5</v>
      </c>
      <c r="B94" s="10" t="s">
        <v>48</v>
      </c>
      <c r="C94" s="39">
        <v>70000</v>
      </c>
      <c r="D94" s="39">
        <v>70000</v>
      </c>
      <c r="E94" s="40">
        <v>70000</v>
      </c>
      <c r="F94" s="39">
        <v>70000</v>
      </c>
      <c r="G94" s="77">
        <f t="shared" si="5"/>
        <v>100</v>
      </c>
      <c r="H94" s="21"/>
      <c r="I94" s="21"/>
    </row>
    <row r="95" spans="1:9" ht="15.75">
      <c r="A95" s="1">
        <v>6</v>
      </c>
      <c r="B95" s="8" t="s">
        <v>49</v>
      </c>
      <c r="C95" s="39">
        <v>110000</v>
      </c>
      <c r="D95" s="39">
        <v>110000</v>
      </c>
      <c r="E95" s="40">
        <v>110000</v>
      </c>
      <c r="F95" s="39">
        <v>110000</v>
      </c>
      <c r="G95" s="77">
        <f t="shared" si="5"/>
        <v>100</v>
      </c>
      <c r="H95" s="21"/>
      <c r="I95" s="21"/>
    </row>
    <row r="96" spans="1:10" ht="15.75">
      <c r="A96" s="7" t="s">
        <v>67</v>
      </c>
      <c r="B96" s="8" t="s">
        <v>51</v>
      </c>
      <c r="C96" s="39">
        <v>34600</v>
      </c>
      <c r="D96" s="39">
        <v>34600</v>
      </c>
      <c r="E96" s="40"/>
      <c r="F96" s="35">
        <v>34546.5</v>
      </c>
      <c r="G96" s="77">
        <f t="shared" si="5"/>
        <v>99.84537572254335</v>
      </c>
      <c r="H96" s="21"/>
      <c r="I96" s="21"/>
      <c r="J96" s="50">
        <v>4.2</v>
      </c>
    </row>
    <row r="97" spans="1:11" ht="15.75">
      <c r="A97" s="1">
        <v>8</v>
      </c>
      <c r="B97" s="9" t="s">
        <v>22</v>
      </c>
      <c r="C97" s="39">
        <v>143900</v>
      </c>
      <c r="D97" s="39">
        <v>143900</v>
      </c>
      <c r="E97" s="40">
        <v>99054</v>
      </c>
      <c r="F97" s="35">
        <v>143953.76</v>
      </c>
      <c r="G97" s="77">
        <f t="shared" si="5"/>
        <v>100.03735927727588</v>
      </c>
      <c r="H97" s="21"/>
      <c r="I97" s="21"/>
      <c r="J97" s="50">
        <v>30326.5</v>
      </c>
      <c r="K97" s="50" t="s">
        <v>63</v>
      </c>
    </row>
    <row r="98" spans="1:9" ht="13.5" customHeight="1">
      <c r="A98" s="82" t="s">
        <v>9</v>
      </c>
      <c r="B98" s="82"/>
      <c r="C98" s="36">
        <f>C90+C91+C92+C93+C94+C95+C97+C96</f>
        <v>1089400</v>
      </c>
      <c r="D98" s="36">
        <f>D90+D91+D92+D93+D94+D95+D97+D96</f>
        <v>1089400</v>
      </c>
      <c r="E98" s="36">
        <f>E90+E91+E92+E93+E94+E95+E97+E96</f>
        <v>1005364</v>
      </c>
      <c r="F98" s="33">
        <f>F90+F91+F92+F93+F94+F95++F96+F97</f>
        <v>1089310.26</v>
      </c>
      <c r="G98" s="79">
        <f t="shared" si="5"/>
        <v>99.99176243803929</v>
      </c>
      <c r="H98" s="20"/>
      <c r="I98" s="20"/>
    </row>
    <row r="99" spans="1:9" ht="18.75">
      <c r="A99" s="102" t="s">
        <v>66</v>
      </c>
      <c r="B99" s="102"/>
      <c r="C99" s="47">
        <f>C23+C35+C45+C59+C74+C85+C98</f>
        <v>27602600</v>
      </c>
      <c r="D99" s="47">
        <f>D23+D35+D45+D59+D74+D85+D98</f>
        <v>27602600</v>
      </c>
      <c r="E99" s="47">
        <f>E23+E35+E45+E59+E74+E85+E98</f>
        <v>25397083.57</v>
      </c>
      <c r="F99" s="44">
        <f>F23+F35+F45+F59+F74+F85+F98</f>
        <v>27601552.63</v>
      </c>
      <c r="G99" s="80">
        <f t="shared" si="5"/>
        <v>99.99620553860868</v>
      </c>
      <c r="H99" s="23"/>
      <c r="I99" s="23"/>
    </row>
  </sheetData>
  <sheetProtection/>
  <mergeCells count="74">
    <mergeCell ref="A1:E1"/>
    <mergeCell ref="H48:H49"/>
    <mergeCell ref="A61:A63"/>
    <mergeCell ref="B61:B63"/>
    <mergeCell ref="C61:C63"/>
    <mergeCell ref="A59:B59"/>
    <mergeCell ref="E48:E49"/>
    <mergeCell ref="E62:E63"/>
    <mergeCell ref="D62:D63"/>
    <mergeCell ref="H38:H39"/>
    <mergeCell ref="A99:B99"/>
    <mergeCell ref="D88:D89"/>
    <mergeCell ref="C87:C89"/>
    <mergeCell ref="A87:A89"/>
    <mergeCell ref="B87:B89"/>
    <mergeCell ref="A98:B98"/>
    <mergeCell ref="A74:B74"/>
    <mergeCell ref="D87:G87"/>
    <mergeCell ref="F88:F89"/>
    <mergeCell ref="H77:H78"/>
    <mergeCell ref="E88:E89"/>
    <mergeCell ref="C76:C78"/>
    <mergeCell ref="A75:G75"/>
    <mergeCell ref="B76:B78"/>
    <mergeCell ref="E77:E78"/>
    <mergeCell ref="H88:H89"/>
    <mergeCell ref="H62:H63"/>
    <mergeCell ref="H26:H27"/>
    <mergeCell ref="F38:F39"/>
    <mergeCell ref="D37:G37"/>
    <mergeCell ref="D48:D49"/>
    <mergeCell ref="F48:F49"/>
    <mergeCell ref="D47:G47"/>
    <mergeCell ref="D61:G61"/>
    <mergeCell ref="D25:G25"/>
    <mergeCell ref="F26:F27"/>
    <mergeCell ref="D26:D27"/>
    <mergeCell ref="A23:B23"/>
    <mergeCell ref="A24:G24"/>
    <mergeCell ref="E26:E27"/>
    <mergeCell ref="A25:A27"/>
    <mergeCell ref="B25:B27"/>
    <mergeCell ref="C25:C27"/>
    <mergeCell ref="A5:H5"/>
    <mergeCell ref="D2:H2"/>
    <mergeCell ref="D3:G3"/>
    <mergeCell ref="A2:A4"/>
    <mergeCell ref="B2:B4"/>
    <mergeCell ref="C2:C4"/>
    <mergeCell ref="A47:A49"/>
    <mergeCell ref="B47:B49"/>
    <mergeCell ref="F62:F63"/>
    <mergeCell ref="A60:G60"/>
    <mergeCell ref="G62:G63"/>
    <mergeCell ref="A37:A39"/>
    <mergeCell ref="B37:B39"/>
    <mergeCell ref="A46:G46"/>
    <mergeCell ref="C47:C49"/>
    <mergeCell ref="G38:G39"/>
    <mergeCell ref="G48:G49"/>
    <mergeCell ref="C37:C39"/>
    <mergeCell ref="E38:E39"/>
    <mergeCell ref="A45:B45"/>
    <mergeCell ref="D38:D39"/>
    <mergeCell ref="A35:B35"/>
    <mergeCell ref="A36:G36"/>
    <mergeCell ref="G26:G27"/>
    <mergeCell ref="A86:G86"/>
    <mergeCell ref="A85:B85"/>
    <mergeCell ref="D76:G76"/>
    <mergeCell ref="D77:D78"/>
    <mergeCell ref="F77:F78"/>
    <mergeCell ref="G77:G78"/>
    <mergeCell ref="A76:A78"/>
  </mergeCells>
  <printOptions/>
  <pageMargins left="0.3937007874015748" right="0.3937007874015748" top="0.3937007874015748" bottom="0.3937007874015748" header="0" footer="0"/>
  <pageSetup horizontalDpi="600" verticalDpi="600" orientation="landscape" paperSize="9" scale="91" r:id="rId1"/>
  <rowBreaks count="3" manualBreakCount="3">
    <brk id="23" max="255" man="1"/>
    <brk id="45" max="7" man="1"/>
    <brk id="74" max="7" man="1"/>
  </rowBreaks>
  <ignoredErrors>
    <ignoredError sqref="A9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4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cp:lastPrinted>2009-12-25T09:11:06Z</cp:lastPrinted>
  <dcterms:created xsi:type="dcterms:W3CDTF">2006-10-06T08:36:20Z</dcterms:created>
  <dcterms:modified xsi:type="dcterms:W3CDTF">2011-02-08T11:21:38Z</dcterms:modified>
  <cp:category/>
  <cp:version/>
  <cp:contentType/>
  <cp:contentStatus/>
</cp:coreProperties>
</file>