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<sst xmlns="http://schemas.openxmlformats.org/spreadsheetml/2006/main" count="87" uniqueCount="77">
  <si>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№ п/п</t>
  </si>
  <si>
    <t>Наименование расхода</t>
  </si>
  <si>
    <t>% исп.</t>
  </si>
  <si>
    <t>ИТОГО</t>
  </si>
  <si>
    <t>Дооборудование и содержание УКП</t>
  </si>
  <si>
    <t>Обучение неработающего населения способам защиты и действиям в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</si>
  <si>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</si>
  <si>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</si>
  <si>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 xml:space="preserve">Выпуск муниципальной газеты, информационного бюллетеня </t>
  </si>
  <si>
    <t>Обеспечение функционирования информационной службы</t>
  </si>
  <si>
    <t>Прочие расходы</t>
  </si>
  <si>
    <t>Организация и проведение «Лыжной стрелы»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</si>
  <si>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</si>
  <si>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</si>
  <si>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</si>
  <si>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</si>
  <si>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</si>
  <si>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</si>
  <si>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</si>
  <si>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</si>
  <si>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</si>
  <si>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Новый год и Рождество- проведение концертов, уличного гуляния</t>
  </si>
  <si>
    <t>Организация клубов общения и интересных встреч</t>
  </si>
  <si>
    <t>ВСЕГО ПО ЦЕЛЕВЫМ ПРОГРАММАМ</t>
  </si>
  <si>
    <t>Установка, ремонт газонных ограждений и восстановление газонов</t>
  </si>
  <si>
    <t>Приобретение подарков для ветеранов, инвалидов и детей к памятным датам и праздникам</t>
  </si>
  <si>
    <t>Проведение турниров, спортивно оздоровительных игр и эстафет для взрослых и детей по игровым видам спорта и единоборствам</t>
  </si>
  <si>
    <t>Туристические походы и лодочные походы по Вуоксе</t>
  </si>
  <si>
    <t>Военно-спортивные игры «Старты рекрутов» (весна, осень)</t>
  </si>
  <si>
    <t>Военно-спортивные игры по пейнтболу (весна, осень)</t>
  </si>
  <si>
    <t>Организация конкурсов среди воспитанников дошкольных учреждений (Дошкольниада)</t>
  </si>
  <si>
    <t>Оказание адресной социальной помощи, материальная помощь гражданам</t>
  </si>
  <si>
    <t>ИТОГО:</t>
  </si>
  <si>
    <t>Поддержка деятельности граждан, общественных организаций, участвующих в охране общественного порядка</t>
  </si>
  <si>
    <t>Осуществление поддержки деятельности  ОО "Совет муниципальных образований Санкт-Петербурга"</t>
  </si>
  <si>
    <t>Организация семинаров, консультаций для представителей малого бизнеса.</t>
  </si>
  <si>
    <t>III. 0412 Другие вопросы в области национальной экономики</t>
  </si>
  <si>
    <t>IV. 0503 Благоустройство и озеленение территории</t>
  </si>
  <si>
    <t>Поздравление юбиляров,проживающих на территории округа, в т.ч. 90,100 лет. Золотая и Бриллиантовая свадьба</t>
  </si>
  <si>
    <t xml:space="preserve"> </t>
  </si>
  <si>
    <t>Организация занятий по компьютерной грамотности для пожилых жителей округа</t>
  </si>
  <si>
    <t>Текущий ремонт придомовых территорий, асфальтовых покрытий, проездов, пешеходных дорожек</t>
  </si>
  <si>
    <t>Обеспечение санитарного благополучия</t>
  </si>
  <si>
    <t>Озеленение придомовых территорий и дворов</t>
  </si>
  <si>
    <t>Создание зон отдыха, детских площадок, ремонт и содержание детских и спортивных площадок</t>
  </si>
  <si>
    <t>Участие в трудоустройстве несовершеннолетних в возрасте от 14 до 18 лет, безработных граждан</t>
  </si>
  <si>
    <t>Музыкальный марафон</t>
  </si>
  <si>
    <t>Участние в профилактике террористических и экстремистких правонарушений и дорожно-транспортного травматизма</t>
  </si>
  <si>
    <t>IX. 1006 Организация мероприятий в области социальной поддержки населения в 2011 году</t>
  </si>
  <si>
    <t>VI. 0801 Подготовка и проведение  праздничных меропритятий в 2011 году</t>
  </si>
  <si>
    <t xml:space="preserve">V. 0707 Гражданско-патриотическое и трудовое воспитание молодёжи МО №54 в 2011 году </t>
  </si>
  <si>
    <t xml:space="preserve"> II. 0309  Защита населения от ЧС в 2011 году</t>
  </si>
  <si>
    <t>Всего на 2011 год</t>
  </si>
  <si>
    <t>тыс.руб.</t>
  </si>
  <si>
    <t>I. 0113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</si>
  <si>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VII. 1202 Развитие муниципальной информационной службы и информационно-просветительской работы с населением в 2011 году</t>
  </si>
  <si>
    <t xml:space="preserve">VIII. 1101 Охрана здоровья, развитие физкультуры и спорта в 2011 году </t>
  </si>
  <si>
    <t>Военно-историческая реконструкция сражений на территории округа, посвященная Дням Воинской славы</t>
  </si>
  <si>
    <t>Программа по урегулированию конфликтов на территории округа "Примирение"</t>
  </si>
  <si>
    <t>Приобретение билетов в театры и кинотеатры для ветеранов, инвалидов и детей округа</t>
  </si>
  <si>
    <t>Оказание поддержки призывникам округа</t>
  </si>
  <si>
    <t>Организация праздников для подростков и молодежи округа</t>
  </si>
  <si>
    <t>Проведение концертов, посвященных памятным датам и праздникам</t>
  </si>
  <si>
    <t>Организация питания малоимущих граждан</t>
  </si>
  <si>
    <t>Проведение Спартакиады школьников округа по игровым видам спорта и  Олимпиады, посвященной  Дню Победы ВОВ</t>
  </si>
  <si>
    <t>Уточнено</t>
  </si>
  <si>
    <t>Уточненный план</t>
  </si>
  <si>
    <t>Мероприятия по профилактике ДТП и дорожного травматизма</t>
  </si>
  <si>
    <t>Организация общественных работ, учебных рабочих мест</t>
  </si>
  <si>
    <t>Финансирование мероприятий по предупреждению ЧС и противодействие терроризму</t>
  </si>
  <si>
    <t>Приложение №1</t>
  </si>
  <si>
    <t xml:space="preserve">Корректировка целевых программ МО №54 на 2011 год (по состоянию на 16.11.2011) </t>
  </si>
  <si>
    <t>Заместитель главы местной администрации:</t>
  </si>
  <si>
    <t>Исполнитель:</t>
  </si>
  <si>
    <t>А.А.Кошелев</t>
  </si>
  <si>
    <t>К.Е.Спиридонов</t>
  </si>
  <si>
    <t>к Распоряжению МА МО №54 от 16.11.2011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</si>
</sst>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#,##0.0"/>
    <numFmt numFmtId="179" formatCode="#,##0.0_р_."/>
    <numFmt numFmtId="180" formatCode="0.0%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4" borderId="0" xfId="0" applyFont="1" applyFill="1" applyAlignment="1">
      <alignment/>
    </xf>
    <xf numFmtId="0" fontId="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69" fontId="28" fillId="0" borderId="10" xfId="0" applyNumberFormat="1" applyFont="1" applyBorder="1" applyAlignment="1">
      <alignment horizontal="center" vertical="center" wrapText="1"/>
    </xf>
    <xf numFmtId="169" fontId="28" fillId="0" borderId="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9" fontId="26" fillId="0" borderId="10" xfId="57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wrapText="1"/>
    </xf>
    <xf numFmtId="0" fontId="28" fillId="0" borderId="11" xfId="0" applyFont="1" applyBorder="1" applyAlignment="1">
      <alignment horizontal="left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 wrapText="1"/>
    </xf>
    <xf numFmtId="1" fontId="28" fillId="6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 vertical="center" wrapText="1"/>
    </xf>
    <xf numFmtId="178" fontId="29" fillId="0" borderId="0" xfId="60" applyNumberFormat="1" applyFont="1" applyAlignment="1">
      <alignment horizontal="right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178" fontId="30" fillId="0" borderId="0" xfId="60" applyNumberFormat="1" applyFont="1" applyBorder="1" applyAlignment="1">
      <alignment horizontal="right" vertical="center" wrapText="1"/>
    </xf>
    <xf numFmtId="178" fontId="26" fillId="0" borderId="10" xfId="6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/>
    </xf>
    <xf numFmtId="178" fontId="26" fillId="0" borderId="10" xfId="0" applyNumberFormat="1" applyFont="1" applyBorder="1" applyAlignment="1">
      <alignment horizontal="right"/>
    </xf>
    <xf numFmtId="178" fontId="28" fillId="0" borderId="10" xfId="6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/>
    </xf>
    <xf numFmtId="178" fontId="28" fillId="0" borderId="10" xfId="0" applyNumberFormat="1" applyFont="1" applyBorder="1" applyAlignment="1">
      <alignment horizontal="right"/>
    </xf>
    <xf numFmtId="178" fontId="28" fillId="0" borderId="0" xfId="60" applyNumberFormat="1" applyFont="1" applyBorder="1" applyAlignment="1">
      <alignment horizontal="right" vertical="center" wrapText="1"/>
    </xf>
    <xf numFmtId="178" fontId="26" fillId="0" borderId="10" xfId="60" applyNumberFormat="1" applyFont="1" applyBorder="1" applyAlignment="1">
      <alignment horizontal="right"/>
    </xf>
    <xf numFmtId="178" fontId="28" fillId="0" borderId="10" xfId="60" applyNumberFormat="1" applyFont="1" applyBorder="1" applyAlignment="1">
      <alignment horizontal="right"/>
    </xf>
    <xf numFmtId="178" fontId="28" fillId="0" borderId="0" xfId="60" applyNumberFormat="1" applyFont="1" applyBorder="1" applyAlignment="1">
      <alignment horizontal="right"/>
    </xf>
    <xf numFmtId="178" fontId="26" fillId="0" borderId="10" xfId="60" applyNumberFormat="1" applyFont="1" applyFill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178" fontId="28" fillId="0" borderId="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178" fontId="28" fillId="6" borderId="10" xfId="60" applyNumberFormat="1" applyFont="1" applyFill="1" applyBorder="1" applyAlignment="1">
      <alignment horizontal="right" vertical="center"/>
    </xf>
    <xf numFmtId="178" fontId="28" fillId="0" borderId="0" xfId="6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 applyAlignment="1">
      <alignment horizontal="right"/>
    </xf>
    <xf numFmtId="178" fontId="5" fillId="0" borderId="0" xfId="60" applyNumberFormat="1" applyFont="1" applyAlignment="1">
      <alignment horizontal="right"/>
    </xf>
    <xf numFmtId="0" fontId="26" fillId="0" borderId="0" xfId="0" applyFont="1" applyAlignment="1">
      <alignment/>
    </xf>
    <xf numFmtId="178" fontId="26" fillId="0" borderId="0" xfId="6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78" fontId="30" fillId="0" borderId="10" xfId="60" applyNumberFormat="1" applyFont="1" applyBorder="1" applyAlignment="1">
      <alignment horizontal="center" vertical="center" wrapText="1"/>
    </xf>
    <xf numFmtId="49" fontId="28" fillId="7" borderId="10" xfId="0" applyNumberFormat="1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178" fontId="26" fillId="0" borderId="0" xfId="60" applyNumberFormat="1" applyFont="1" applyAlignment="1">
      <alignment horizontal="right"/>
    </xf>
    <xf numFmtId="0" fontId="28" fillId="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90" zoomScaleNormal="90" zoomScaleSheetLayoutView="75" zoomScalePageLayoutView="0" workbookViewId="0" topLeftCell="A1">
      <selection activeCell="B2" sqref="B2:F2"/>
    </sheetView>
  </sheetViews>
  <sheetFormatPr defaultColWidth="9.00390625" defaultRowHeight="12.75"/>
  <cols>
    <col min="1" max="1" width="4.75390625" style="1" customWidth="1"/>
    <col min="2" max="2" width="90.00390625" style="1" customWidth="1"/>
    <col min="3" max="3" width="0.74609375" style="1" hidden="1" customWidth="1"/>
    <col min="4" max="4" width="12.75390625" style="59" customWidth="1"/>
    <col min="5" max="5" width="10.875" style="7" customWidth="1"/>
    <col min="6" max="6" width="12.125" style="7" customWidth="1"/>
    <col min="7" max="16384" width="9.125" style="1" customWidth="1"/>
  </cols>
  <sheetData>
    <row r="1" spans="1:6" ht="15">
      <c r="A1" s="8"/>
      <c r="B1" s="8"/>
      <c r="C1" s="8"/>
      <c r="D1" s="36"/>
      <c r="E1" s="62" t="s">
        <v>70</v>
      </c>
      <c r="F1" s="62"/>
    </row>
    <row r="2" spans="1:6" ht="15" customHeight="1">
      <c r="A2" s="8"/>
      <c r="B2" s="62" t="s">
        <v>76</v>
      </c>
      <c r="C2" s="62"/>
      <c r="D2" s="62"/>
      <c r="E2" s="62"/>
      <c r="F2" s="62"/>
    </row>
    <row r="3" spans="1:6" ht="21" customHeight="1">
      <c r="A3" s="63" t="s">
        <v>71</v>
      </c>
      <c r="B3" s="63"/>
      <c r="C3" s="63"/>
      <c r="D3" s="63"/>
      <c r="E3" s="63"/>
      <c r="F3" s="63"/>
    </row>
    <row r="4" spans="1:6" ht="12.75" customHeight="1">
      <c r="A4" s="9"/>
      <c r="B4" s="9"/>
      <c r="C4" s="9"/>
      <c r="D4" s="37"/>
      <c r="E4" s="38"/>
      <c r="F4" s="38" t="s">
        <v>53</v>
      </c>
    </row>
    <row r="5" spans="1:6" ht="13.5" customHeight="1">
      <c r="A5" s="64" t="s">
        <v>0</v>
      </c>
      <c r="B5" s="64" t="s">
        <v>1</v>
      </c>
      <c r="C5" s="11"/>
      <c r="D5" s="68" t="s">
        <v>52</v>
      </c>
      <c r="E5" s="64" t="s">
        <v>65</v>
      </c>
      <c r="F5" s="64" t="s">
        <v>66</v>
      </c>
    </row>
    <row r="6" spans="1:6" ht="28.5" customHeight="1">
      <c r="A6" s="64"/>
      <c r="B6" s="64"/>
      <c r="C6" s="12" t="s">
        <v>2</v>
      </c>
      <c r="D6" s="68"/>
      <c r="E6" s="64"/>
      <c r="F6" s="64"/>
    </row>
    <row r="7" spans="1:6" ht="15.75" customHeight="1">
      <c r="A7" s="13"/>
      <c r="B7" s="13"/>
      <c r="C7" s="13"/>
      <c r="D7" s="39"/>
      <c r="E7" s="38"/>
      <c r="F7" s="38"/>
    </row>
    <row r="8" spans="1:12" ht="31.5" customHeight="1">
      <c r="A8" s="65" t="s">
        <v>54</v>
      </c>
      <c r="B8" s="65"/>
      <c r="C8" s="65"/>
      <c r="D8" s="65"/>
      <c r="E8" s="65"/>
      <c r="F8" s="65"/>
      <c r="L8" s="1" t="s">
        <v>39</v>
      </c>
    </row>
    <row r="9" spans="1:6" ht="12.75" customHeight="1">
      <c r="A9" s="14">
        <v>1</v>
      </c>
      <c r="B9" s="15" t="s">
        <v>18</v>
      </c>
      <c r="C9" s="12"/>
      <c r="D9" s="40">
        <v>102</v>
      </c>
      <c r="E9" s="41">
        <v>0</v>
      </c>
      <c r="F9" s="42">
        <f>D9+E9</f>
        <v>102</v>
      </c>
    </row>
    <row r="10" spans="1:6" ht="25.5" customHeight="1">
      <c r="A10" s="14">
        <v>2</v>
      </c>
      <c r="B10" s="15" t="s">
        <v>33</v>
      </c>
      <c r="C10" s="12"/>
      <c r="D10" s="40">
        <v>75</v>
      </c>
      <c r="E10" s="41"/>
      <c r="F10" s="42">
        <f>D10+E10</f>
        <v>75</v>
      </c>
    </row>
    <row r="11" spans="1:6" ht="14.25" customHeight="1">
      <c r="A11" s="14">
        <v>3</v>
      </c>
      <c r="B11" s="15" t="s">
        <v>34</v>
      </c>
      <c r="C11" s="12"/>
      <c r="D11" s="40">
        <v>60</v>
      </c>
      <c r="E11" s="41"/>
      <c r="F11" s="42">
        <f>D11+E11</f>
        <v>60</v>
      </c>
    </row>
    <row r="12" spans="1:6" s="2" customFormat="1" ht="14.25" customHeight="1">
      <c r="A12" s="67" t="s">
        <v>32</v>
      </c>
      <c r="B12" s="67"/>
      <c r="C12" s="12"/>
      <c r="D12" s="43">
        <f>D10+D9+D11</f>
        <v>237</v>
      </c>
      <c r="E12" s="44">
        <f>E9+E10+E11</f>
        <v>0</v>
      </c>
      <c r="F12" s="45">
        <f>D12+E12</f>
        <v>237</v>
      </c>
    </row>
    <row r="13" spans="1:6" ht="14.25" customHeight="1">
      <c r="A13" s="17"/>
      <c r="B13" s="17"/>
      <c r="C13" s="13"/>
      <c r="D13" s="46"/>
      <c r="E13" s="38"/>
      <c r="F13" s="38"/>
    </row>
    <row r="14" spans="1:6" ht="12.75">
      <c r="A14" s="66" t="s">
        <v>51</v>
      </c>
      <c r="B14" s="66"/>
      <c r="C14" s="66"/>
      <c r="D14" s="66"/>
      <c r="E14" s="66"/>
      <c r="F14" s="66"/>
    </row>
    <row r="15" spans="1:6" ht="12.75">
      <c r="A15" s="14">
        <v>1</v>
      </c>
      <c r="B15" s="18" t="s">
        <v>4</v>
      </c>
      <c r="C15" s="14"/>
      <c r="D15" s="47">
        <v>109</v>
      </c>
      <c r="E15" s="41">
        <v>-0.3</v>
      </c>
      <c r="F15" s="42">
        <f aca="true" t="shared" si="0" ref="F15:F20">D15+E15</f>
        <v>108.7</v>
      </c>
    </row>
    <row r="16" spans="1:6" ht="16.5" customHeight="1">
      <c r="A16" s="14">
        <v>2</v>
      </c>
      <c r="B16" s="19" t="s">
        <v>5</v>
      </c>
      <c r="C16" s="20"/>
      <c r="D16" s="47">
        <v>140</v>
      </c>
      <c r="E16" s="41">
        <v>-35.3</v>
      </c>
      <c r="F16" s="42">
        <f t="shared" si="0"/>
        <v>104.7</v>
      </c>
    </row>
    <row r="17" spans="1:6" ht="18" customHeight="1">
      <c r="A17" s="14">
        <v>3</v>
      </c>
      <c r="B17" s="19" t="s">
        <v>69</v>
      </c>
      <c r="C17" s="20"/>
      <c r="D17" s="47">
        <v>407</v>
      </c>
      <c r="E17" s="41">
        <v>12.8</v>
      </c>
      <c r="F17" s="42">
        <f t="shared" si="0"/>
        <v>419.8</v>
      </c>
    </row>
    <row r="18" spans="1:6" ht="17.25" customHeight="1">
      <c r="A18" s="14">
        <v>4</v>
      </c>
      <c r="B18" s="19" t="s">
        <v>6</v>
      </c>
      <c r="C18" s="20"/>
      <c r="D18" s="47">
        <v>50</v>
      </c>
      <c r="E18" s="41">
        <v>-10</v>
      </c>
      <c r="F18" s="42">
        <f t="shared" si="0"/>
        <v>40</v>
      </c>
    </row>
    <row r="19" spans="1:6" ht="15.75" customHeight="1">
      <c r="A19" s="14">
        <v>5</v>
      </c>
      <c r="B19" s="19" t="s">
        <v>7</v>
      </c>
      <c r="C19" s="14"/>
      <c r="D19" s="47">
        <v>20</v>
      </c>
      <c r="E19" s="41"/>
      <c r="F19" s="42">
        <f t="shared" si="0"/>
        <v>20</v>
      </c>
    </row>
    <row r="20" spans="1:6" s="2" customFormat="1" ht="15.75" customHeight="1">
      <c r="A20" s="67" t="s">
        <v>3</v>
      </c>
      <c r="B20" s="67"/>
      <c r="C20" s="12"/>
      <c r="D20" s="48">
        <f>D15+D16+D17+D18+D19</f>
        <v>726</v>
      </c>
      <c r="E20" s="44">
        <f>E15+E16+E17+E18+E19</f>
        <v>-32.8</v>
      </c>
      <c r="F20" s="45">
        <f t="shared" si="0"/>
        <v>693.2</v>
      </c>
    </row>
    <row r="21" spans="1:6" ht="15.75" customHeight="1">
      <c r="A21" s="17"/>
      <c r="B21" s="17"/>
      <c r="C21" s="13"/>
      <c r="D21" s="49"/>
      <c r="E21" s="38"/>
      <c r="F21" s="38"/>
    </row>
    <row r="22" spans="1:6" ht="12.75">
      <c r="A22" s="66" t="s">
        <v>36</v>
      </c>
      <c r="B22" s="66"/>
      <c r="C22" s="66"/>
      <c r="D22" s="66"/>
      <c r="E22" s="66"/>
      <c r="F22" s="66"/>
    </row>
    <row r="23" spans="1:6" ht="15.75" customHeight="1">
      <c r="A23" s="15">
        <v>1</v>
      </c>
      <c r="B23" s="15" t="s">
        <v>35</v>
      </c>
      <c r="C23" s="14"/>
      <c r="D23" s="47">
        <v>65</v>
      </c>
      <c r="E23" s="41">
        <v>0</v>
      </c>
      <c r="F23" s="42">
        <f>D23+E23</f>
        <v>65</v>
      </c>
    </row>
    <row r="24" spans="1:6" s="2" customFormat="1" ht="13.5" customHeight="1">
      <c r="A24" s="67" t="s">
        <v>32</v>
      </c>
      <c r="B24" s="67"/>
      <c r="C24" s="12"/>
      <c r="D24" s="48">
        <f>D23</f>
        <v>65</v>
      </c>
      <c r="E24" s="44">
        <f>E23</f>
        <v>0</v>
      </c>
      <c r="F24" s="45">
        <f>D24+E24</f>
        <v>65</v>
      </c>
    </row>
    <row r="25" spans="1:6" ht="9.75" customHeight="1">
      <c r="A25" s="17"/>
      <c r="B25" s="17"/>
      <c r="C25" s="10"/>
      <c r="D25" s="49"/>
      <c r="E25" s="38"/>
      <c r="F25" s="38"/>
    </row>
    <row r="26" spans="1:6" s="3" customFormat="1" ht="12" customHeight="1">
      <c r="A26" s="66" t="s">
        <v>37</v>
      </c>
      <c r="B26" s="66"/>
      <c r="C26" s="66"/>
      <c r="D26" s="66"/>
      <c r="E26" s="66"/>
      <c r="F26" s="66"/>
    </row>
    <row r="27" spans="1:6" ht="15.75" customHeight="1">
      <c r="A27" s="14">
        <v>1</v>
      </c>
      <c r="B27" s="19" t="s">
        <v>41</v>
      </c>
      <c r="C27" s="21"/>
      <c r="D27" s="50">
        <v>4721.7</v>
      </c>
      <c r="E27" s="41"/>
      <c r="F27" s="42">
        <f aca="true" t="shared" si="1" ref="F27:F32">D27+E27</f>
        <v>4721.7</v>
      </c>
    </row>
    <row r="28" spans="1:6" ht="14.25" customHeight="1">
      <c r="A28" s="14">
        <v>2</v>
      </c>
      <c r="B28" s="19" t="s">
        <v>24</v>
      </c>
      <c r="C28" s="22"/>
      <c r="D28" s="50">
        <v>7150</v>
      </c>
      <c r="E28" s="41">
        <v>-1835.2</v>
      </c>
      <c r="F28" s="42">
        <f t="shared" si="1"/>
        <v>5314.8</v>
      </c>
    </row>
    <row r="29" spans="1:6" ht="16.5" customHeight="1">
      <c r="A29" s="14">
        <v>3</v>
      </c>
      <c r="B29" s="19" t="s">
        <v>42</v>
      </c>
      <c r="C29" s="14"/>
      <c r="D29" s="47">
        <v>289.4</v>
      </c>
      <c r="E29" s="41">
        <v>-5.8</v>
      </c>
      <c r="F29" s="42">
        <f t="shared" si="1"/>
        <v>283.59999999999997</v>
      </c>
    </row>
    <row r="30" spans="1:6" ht="14.25" customHeight="1">
      <c r="A30" s="14">
        <v>4</v>
      </c>
      <c r="B30" s="19" t="s">
        <v>43</v>
      </c>
      <c r="C30" s="14"/>
      <c r="D30" s="47">
        <v>777.3</v>
      </c>
      <c r="E30" s="41">
        <v>650</v>
      </c>
      <c r="F30" s="42">
        <f t="shared" si="1"/>
        <v>1427.3</v>
      </c>
    </row>
    <row r="31" spans="1:6" ht="15" customHeight="1">
      <c r="A31" s="14">
        <v>5</v>
      </c>
      <c r="B31" s="19" t="s">
        <v>44</v>
      </c>
      <c r="C31" s="21"/>
      <c r="D31" s="50">
        <v>17585.3</v>
      </c>
      <c r="E31" s="41">
        <v>-2035.5</v>
      </c>
      <c r="F31" s="42">
        <f t="shared" si="1"/>
        <v>15549.8</v>
      </c>
    </row>
    <row r="32" spans="1:6" s="4" customFormat="1" ht="15.75" customHeight="1">
      <c r="A32" s="67" t="s">
        <v>3</v>
      </c>
      <c r="B32" s="67"/>
      <c r="C32" s="23"/>
      <c r="D32" s="48">
        <f>D27+D28+D29+D30+D31</f>
        <v>30523.699999999997</v>
      </c>
      <c r="E32" s="51">
        <f>E27+E28+E29+E30+E31</f>
        <v>-3226.5</v>
      </c>
      <c r="F32" s="45">
        <f t="shared" si="1"/>
        <v>27297.199999999997</v>
      </c>
    </row>
    <row r="33" spans="1:6" s="4" customFormat="1" ht="8.25" customHeight="1">
      <c r="A33" s="17"/>
      <c r="B33" s="17"/>
      <c r="C33" s="24"/>
      <c r="D33" s="49"/>
      <c r="E33" s="52"/>
      <c r="F33" s="52"/>
    </row>
    <row r="34" spans="1:6" ht="15" customHeight="1">
      <c r="A34" s="69" t="s">
        <v>50</v>
      </c>
      <c r="B34" s="69"/>
      <c r="C34" s="69"/>
      <c r="D34" s="69"/>
      <c r="E34" s="69"/>
      <c r="F34" s="69"/>
    </row>
    <row r="35" spans="1:6" ht="15.75" customHeight="1">
      <c r="A35" s="14">
        <v>1</v>
      </c>
      <c r="B35" s="18" t="s">
        <v>14</v>
      </c>
      <c r="C35" s="25"/>
      <c r="D35" s="47">
        <v>600</v>
      </c>
      <c r="E35" s="41">
        <v>100</v>
      </c>
      <c r="F35" s="42">
        <f aca="true" t="shared" si="2" ref="F35:F47">D35+E35</f>
        <v>700</v>
      </c>
    </row>
    <row r="36" spans="1:6" ht="13.5" customHeight="1">
      <c r="A36" s="14">
        <v>2</v>
      </c>
      <c r="B36" s="18" t="s">
        <v>60</v>
      </c>
      <c r="C36" s="26"/>
      <c r="D36" s="47">
        <v>45</v>
      </c>
      <c r="E36" s="41">
        <v>-30</v>
      </c>
      <c r="F36" s="42">
        <f t="shared" si="2"/>
        <v>15</v>
      </c>
    </row>
    <row r="37" spans="1:6" ht="14.25" customHeight="1">
      <c r="A37" s="14">
        <v>3</v>
      </c>
      <c r="B37" s="18" t="s">
        <v>15</v>
      </c>
      <c r="C37" s="22"/>
      <c r="D37" s="47">
        <v>232.6</v>
      </c>
      <c r="E37" s="41">
        <v>45.2</v>
      </c>
      <c r="F37" s="42">
        <f t="shared" si="2"/>
        <v>277.8</v>
      </c>
    </row>
    <row r="38" spans="1:6" ht="14.25" customHeight="1">
      <c r="A38" s="14">
        <v>4</v>
      </c>
      <c r="B38" s="18" t="s">
        <v>28</v>
      </c>
      <c r="C38" s="25"/>
      <c r="D38" s="47">
        <v>440</v>
      </c>
      <c r="E38" s="41">
        <v>-6.9</v>
      </c>
      <c r="F38" s="42">
        <f t="shared" si="2"/>
        <v>433.1</v>
      </c>
    </row>
    <row r="39" spans="1:6" ht="14.25" customHeight="1">
      <c r="A39" s="14">
        <v>5</v>
      </c>
      <c r="B39" s="18" t="s">
        <v>61</v>
      </c>
      <c r="C39" s="22"/>
      <c r="D39" s="47">
        <v>0</v>
      </c>
      <c r="E39" s="41">
        <v>0</v>
      </c>
      <c r="F39" s="42">
        <f t="shared" si="2"/>
        <v>0</v>
      </c>
    </row>
    <row r="40" spans="1:6" ht="15" customHeight="1">
      <c r="A40" s="14">
        <v>6</v>
      </c>
      <c r="B40" s="18" t="s">
        <v>29</v>
      </c>
      <c r="C40" s="22"/>
      <c r="D40" s="47">
        <v>45</v>
      </c>
      <c r="E40" s="41">
        <v>0</v>
      </c>
      <c r="F40" s="42">
        <f t="shared" si="2"/>
        <v>45</v>
      </c>
    </row>
    <row r="41" spans="1:6" ht="15.75" customHeight="1">
      <c r="A41" s="14">
        <v>7</v>
      </c>
      <c r="B41" s="18" t="s">
        <v>30</v>
      </c>
      <c r="C41" s="22"/>
      <c r="D41" s="47">
        <v>95</v>
      </c>
      <c r="E41" s="41">
        <v>0</v>
      </c>
      <c r="F41" s="42">
        <f t="shared" si="2"/>
        <v>95</v>
      </c>
    </row>
    <row r="42" spans="1:6" ht="15.75" customHeight="1">
      <c r="A42" s="14">
        <v>8</v>
      </c>
      <c r="B42" s="18" t="s">
        <v>45</v>
      </c>
      <c r="C42" s="22"/>
      <c r="D42" s="47">
        <v>351.2</v>
      </c>
      <c r="E42" s="41">
        <v>0</v>
      </c>
      <c r="F42" s="42">
        <f t="shared" si="2"/>
        <v>351.2</v>
      </c>
    </row>
    <row r="43" spans="1:6" ht="15.75" customHeight="1">
      <c r="A43" s="14">
        <v>9</v>
      </c>
      <c r="B43" s="18" t="s">
        <v>68</v>
      </c>
      <c r="C43" s="22"/>
      <c r="D43" s="47">
        <v>113</v>
      </c>
      <c r="E43" s="41">
        <v>0</v>
      </c>
      <c r="F43" s="42">
        <f t="shared" si="2"/>
        <v>113</v>
      </c>
    </row>
    <row r="44" spans="1:6" ht="15.75" customHeight="1">
      <c r="A44" s="14">
        <v>10</v>
      </c>
      <c r="B44" s="18" t="s">
        <v>57</v>
      </c>
      <c r="C44" s="22"/>
      <c r="D44" s="47">
        <v>100</v>
      </c>
      <c r="E44" s="41">
        <v>0</v>
      </c>
      <c r="F44" s="42">
        <f t="shared" si="2"/>
        <v>100</v>
      </c>
    </row>
    <row r="45" spans="1:10" ht="15.75" customHeight="1">
      <c r="A45" s="14">
        <v>11</v>
      </c>
      <c r="B45" s="18" t="s">
        <v>67</v>
      </c>
      <c r="C45" s="22"/>
      <c r="D45" s="47">
        <v>25</v>
      </c>
      <c r="E45" s="41">
        <v>0</v>
      </c>
      <c r="F45" s="42">
        <f t="shared" si="2"/>
        <v>25</v>
      </c>
      <c r="J45" s="6"/>
    </row>
    <row r="46" spans="1:6" ht="14.25" customHeight="1">
      <c r="A46" s="14">
        <v>12</v>
      </c>
      <c r="B46" s="18" t="s">
        <v>10</v>
      </c>
      <c r="C46" s="22"/>
      <c r="D46" s="47">
        <v>25</v>
      </c>
      <c r="E46" s="41"/>
      <c r="F46" s="42">
        <f t="shared" si="2"/>
        <v>25</v>
      </c>
    </row>
    <row r="47" spans="1:6" s="2" customFormat="1" ht="13.5" customHeight="1">
      <c r="A47" s="67" t="s">
        <v>3</v>
      </c>
      <c r="B47" s="67"/>
      <c r="C47" s="25"/>
      <c r="D47" s="48">
        <f>SUM(D35:D46)</f>
        <v>2071.8</v>
      </c>
      <c r="E47" s="44">
        <f>E35+E36+E37+E38+E39+E40+E41+E42+E43+E44+E46+E45</f>
        <v>108.3</v>
      </c>
      <c r="F47" s="45">
        <f t="shared" si="2"/>
        <v>2180.1000000000004</v>
      </c>
    </row>
    <row r="48" spans="1:6" ht="15" customHeight="1">
      <c r="A48" s="17"/>
      <c r="B48" s="17"/>
      <c r="C48" s="27"/>
      <c r="D48" s="49"/>
      <c r="E48" s="38"/>
      <c r="F48" s="38"/>
    </row>
    <row r="49" spans="1:6" ht="15" customHeight="1">
      <c r="A49" s="69" t="s">
        <v>49</v>
      </c>
      <c r="B49" s="69"/>
      <c r="C49" s="69"/>
      <c r="D49" s="69"/>
      <c r="E49" s="69"/>
      <c r="F49" s="69"/>
    </row>
    <row r="50" spans="1:6" ht="12.75">
      <c r="A50" s="14">
        <v>1</v>
      </c>
      <c r="B50" s="18" t="s">
        <v>21</v>
      </c>
      <c r="C50" s="22"/>
      <c r="D50" s="47">
        <v>145</v>
      </c>
      <c r="E50" s="41">
        <v>0</v>
      </c>
      <c r="F50" s="42">
        <f aca="true" t="shared" si="3" ref="F50:F58">D50+E50</f>
        <v>145</v>
      </c>
    </row>
    <row r="51" spans="1:6" ht="12.75">
      <c r="A51" s="14">
        <v>2</v>
      </c>
      <c r="B51" s="18" t="s">
        <v>62</v>
      </c>
      <c r="C51" s="22"/>
      <c r="D51" s="47">
        <v>306</v>
      </c>
      <c r="E51" s="41">
        <v>0</v>
      </c>
      <c r="F51" s="42">
        <f t="shared" si="3"/>
        <v>306</v>
      </c>
    </row>
    <row r="52" spans="1:6" ht="12.75">
      <c r="A52" s="14">
        <v>3</v>
      </c>
      <c r="B52" s="18" t="s">
        <v>16</v>
      </c>
      <c r="C52" s="22"/>
      <c r="D52" s="47">
        <v>150</v>
      </c>
      <c r="E52" s="41">
        <v>-50.6</v>
      </c>
      <c r="F52" s="42">
        <f t="shared" si="3"/>
        <v>99.4</v>
      </c>
    </row>
    <row r="53" spans="1:6" ht="14.25" customHeight="1">
      <c r="A53" s="14">
        <v>4</v>
      </c>
      <c r="B53" s="18" t="s">
        <v>17</v>
      </c>
      <c r="C53" s="22"/>
      <c r="D53" s="47">
        <v>320</v>
      </c>
      <c r="E53" s="41">
        <v>-2.6</v>
      </c>
      <c r="F53" s="42">
        <f t="shared" si="3"/>
        <v>317.4</v>
      </c>
    </row>
    <row r="54" spans="1:6" ht="12.75" customHeight="1">
      <c r="A54" s="14">
        <v>5</v>
      </c>
      <c r="B54" s="28" t="s">
        <v>22</v>
      </c>
      <c r="C54" s="25"/>
      <c r="D54" s="47">
        <v>80</v>
      </c>
      <c r="E54" s="41">
        <v>0</v>
      </c>
      <c r="F54" s="42">
        <f t="shared" si="3"/>
        <v>80</v>
      </c>
    </row>
    <row r="55" spans="1:6" ht="12.75">
      <c r="A55" s="14">
        <v>7</v>
      </c>
      <c r="B55" s="16" t="s">
        <v>38</v>
      </c>
      <c r="C55" s="25"/>
      <c r="D55" s="47">
        <v>20</v>
      </c>
      <c r="E55" s="41">
        <v>0</v>
      </c>
      <c r="F55" s="42">
        <f t="shared" si="3"/>
        <v>20</v>
      </c>
    </row>
    <row r="56" spans="1:6" ht="12.75">
      <c r="A56" s="14">
        <v>8</v>
      </c>
      <c r="B56" s="18" t="s">
        <v>25</v>
      </c>
      <c r="C56" s="25"/>
      <c r="D56" s="47">
        <v>680</v>
      </c>
      <c r="E56" s="41">
        <v>411</v>
      </c>
      <c r="F56" s="42">
        <f t="shared" si="3"/>
        <v>1091</v>
      </c>
    </row>
    <row r="57" spans="1:6" ht="12.75">
      <c r="A57" s="14">
        <v>9</v>
      </c>
      <c r="B57" s="18" t="s">
        <v>46</v>
      </c>
      <c r="C57" s="25"/>
      <c r="D57" s="47">
        <v>70</v>
      </c>
      <c r="E57" s="41">
        <v>-5</v>
      </c>
      <c r="F57" s="42">
        <f t="shared" si="3"/>
        <v>65</v>
      </c>
    </row>
    <row r="58" spans="1:6" ht="12.75">
      <c r="A58" s="14">
        <v>10</v>
      </c>
      <c r="B58" s="18" t="s">
        <v>10</v>
      </c>
      <c r="C58" s="25"/>
      <c r="D58" s="47">
        <v>80</v>
      </c>
      <c r="E58" s="41">
        <v>0</v>
      </c>
      <c r="F58" s="42">
        <f t="shared" si="3"/>
        <v>80</v>
      </c>
    </row>
    <row r="59" spans="1:6" s="2" customFormat="1" ht="15.75" customHeight="1">
      <c r="A59" s="67" t="s">
        <v>3</v>
      </c>
      <c r="B59" s="67"/>
      <c r="C59" s="25"/>
      <c r="D59" s="48">
        <f>D50+D51+D52+D53+D54+D55+D56+D57+D58</f>
        <v>1851</v>
      </c>
      <c r="E59" s="48">
        <f>E50+E51+E52+E53+E54+E55+E56+E57+E58</f>
        <v>352.8</v>
      </c>
      <c r="F59" s="48">
        <f>F50+F51+F52+F53+F54+F55+F56+F57+F58</f>
        <v>2203.8</v>
      </c>
    </row>
    <row r="60" spans="1:6" ht="15.75" customHeight="1">
      <c r="A60" s="29"/>
      <c r="B60" s="17"/>
      <c r="C60" s="30"/>
      <c r="D60" s="49"/>
      <c r="E60" s="38"/>
      <c r="F60" s="38"/>
    </row>
    <row r="61" spans="1:6" s="4" customFormat="1" ht="13.5" customHeight="1">
      <c r="A61" s="69" t="s">
        <v>48</v>
      </c>
      <c r="B61" s="69"/>
      <c r="C61" s="69"/>
      <c r="D61" s="69"/>
      <c r="E61" s="69"/>
      <c r="F61" s="69"/>
    </row>
    <row r="62" spans="1:6" ht="12.75">
      <c r="A62" s="22">
        <v>1</v>
      </c>
      <c r="B62" s="18" t="s">
        <v>31</v>
      </c>
      <c r="C62" s="22"/>
      <c r="D62" s="47">
        <v>250</v>
      </c>
      <c r="E62" s="41">
        <v>-10</v>
      </c>
      <c r="F62" s="42">
        <f aca="true" t="shared" si="4" ref="F62:F67">D62+E62</f>
        <v>240</v>
      </c>
    </row>
    <row r="63" spans="1:6" ht="12.75">
      <c r="A63" s="14">
        <v>2</v>
      </c>
      <c r="B63" s="18" t="s">
        <v>63</v>
      </c>
      <c r="C63" s="22"/>
      <c r="D63" s="47">
        <v>700</v>
      </c>
      <c r="E63" s="41">
        <v>-0.4</v>
      </c>
      <c r="F63" s="42">
        <f t="shared" si="4"/>
        <v>699.6</v>
      </c>
    </row>
    <row r="64" spans="1:6" ht="15" customHeight="1">
      <c r="A64" s="14">
        <v>3</v>
      </c>
      <c r="B64" s="18" t="s">
        <v>58</v>
      </c>
      <c r="C64" s="22"/>
      <c r="D64" s="47">
        <v>75</v>
      </c>
      <c r="E64" s="41">
        <v>-75</v>
      </c>
      <c r="F64" s="42">
        <f t="shared" si="4"/>
        <v>0</v>
      </c>
    </row>
    <row r="65" spans="1:6" ht="15" customHeight="1">
      <c r="A65" s="14">
        <v>4</v>
      </c>
      <c r="B65" s="18" t="s">
        <v>59</v>
      </c>
      <c r="C65" s="22"/>
      <c r="D65" s="47">
        <v>200</v>
      </c>
      <c r="E65" s="41">
        <v>50</v>
      </c>
      <c r="F65" s="42">
        <f>D65+E65</f>
        <v>250</v>
      </c>
    </row>
    <row r="66" spans="1:6" ht="15" customHeight="1">
      <c r="A66" s="14">
        <v>5</v>
      </c>
      <c r="B66" s="18" t="s">
        <v>40</v>
      </c>
      <c r="C66" s="22"/>
      <c r="D66" s="47">
        <v>170</v>
      </c>
      <c r="E66" s="41">
        <v>-1</v>
      </c>
      <c r="F66" s="42">
        <f t="shared" si="4"/>
        <v>169</v>
      </c>
    </row>
    <row r="67" spans="1:6" s="2" customFormat="1" ht="12.75">
      <c r="A67" s="67" t="s">
        <v>3</v>
      </c>
      <c r="B67" s="67"/>
      <c r="C67" s="25"/>
      <c r="D67" s="48">
        <f>D62+D63+D64+D65+D66</f>
        <v>1395</v>
      </c>
      <c r="E67" s="44">
        <f>E62+E63+E64+E65+E66</f>
        <v>-36.400000000000006</v>
      </c>
      <c r="F67" s="45">
        <f t="shared" si="4"/>
        <v>1358.6</v>
      </c>
    </row>
    <row r="68" spans="1:6" s="2" customFormat="1" ht="12.75">
      <c r="A68" s="17"/>
      <c r="B68" s="17"/>
      <c r="C68" s="27"/>
      <c r="D68" s="49"/>
      <c r="E68" s="53"/>
      <c r="F68" s="54"/>
    </row>
    <row r="69" spans="1:6" s="2" customFormat="1" ht="12.75">
      <c r="A69" s="17"/>
      <c r="B69" s="17"/>
      <c r="C69" s="27"/>
      <c r="D69" s="49"/>
      <c r="E69" s="53"/>
      <c r="F69" s="54"/>
    </row>
    <row r="70" spans="1:6" ht="15" customHeight="1">
      <c r="A70" s="70" t="s">
        <v>56</v>
      </c>
      <c r="B70" s="70"/>
      <c r="C70" s="70"/>
      <c r="D70" s="70"/>
      <c r="E70" s="70"/>
      <c r="F70" s="70"/>
    </row>
    <row r="71" spans="1:6" ht="17.25" customHeight="1">
      <c r="A71" s="14">
        <v>1</v>
      </c>
      <c r="B71" s="18" t="s">
        <v>11</v>
      </c>
      <c r="C71" s="25"/>
      <c r="D71" s="47">
        <v>248.5</v>
      </c>
      <c r="E71" s="41">
        <v>0</v>
      </c>
      <c r="F71" s="42">
        <f aca="true" t="shared" si="5" ref="F71:F80">D71+E71</f>
        <v>248.5</v>
      </c>
    </row>
    <row r="72" spans="1:6" ht="27" customHeight="1">
      <c r="A72" s="14">
        <v>2</v>
      </c>
      <c r="B72" s="18" t="s">
        <v>64</v>
      </c>
      <c r="C72" s="22"/>
      <c r="D72" s="47">
        <v>110</v>
      </c>
      <c r="E72" s="41">
        <v>-110</v>
      </c>
      <c r="F72" s="42">
        <f t="shared" si="5"/>
        <v>0</v>
      </c>
    </row>
    <row r="73" spans="1:6" ht="15" customHeight="1">
      <c r="A73" s="14">
        <v>3</v>
      </c>
      <c r="B73" s="18" t="s">
        <v>19</v>
      </c>
      <c r="C73" s="22"/>
      <c r="D73" s="47">
        <v>510</v>
      </c>
      <c r="E73" s="41">
        <v>0</v>
      </c>
      <c r="F73" s="42">
        <f t="shared" si="5"/>
        <v>510</v>
      </c>
    </row>
    <row r="74" spans="1:6" ht="14.25" customHeight="1">
      <c r="A74" s="14">
        <v>4</v>
      </c>
      <c r="B74" s="18" t="s">
        <v>20</v>
      </c>
      <c r="C74" s="22"/>
      <c r="D74" s="47">
        <v>42.4</v>
      </c>
      <c r="E74" s="41">
        <v>28.4</v>
      </c>
      <c r="F74" s="42">
        <f t="shared" si="5"/>
        <v>70.8</v>
      </c>
    </row>
    <row r="75" spans="1:6" ht="24.75" customHeight="1">
      <c r="A75" s="14">
        <v>5</v>
      </c>
      <c r="B75" s="18" t="s">
        <v>26</v>
      </c>
      <c r="C75" s="22"/>
      <c r="D75" s="47">
        <v>50</v>
      </c>
      <c r="E75" s="41">
        <v>56.9</v>
      </c>
      <c r="F75" s="42">
        <f t="shared" si="5"/>
        <v>106.9</v>
      </c>
    </row>
    <row r="76" spans="1:6" ht="15" customHeight="1">
      <c r="A76" s="14">
        <v>6</v>
      </c>
      <c r="B76" s="31" t="s">
        <v>12</v>
      </c>
      <c r="C76" s="25"/>
      <c r="D76" s="47">
        <v>30</v>
      </c>
      <c r="E76" s="41">
        <v>0</v>
      </c>
      <c r="F76" s="42">
        <f t="shared" si="5"/>
        <v>30</v>
      </c>
    </row>
    <row r="77" spans="1:6" ht="12.75">
      <c r="A77" s="32">
        <v>7</v>
      </c>
      <c r="B77" s="31" t="s">
        <v>27</v>
      </c>
      <c r="C77" s="25"/>
      <c r="D77" s="47">
        <v>345</v>
      </c>
      <c r="E77" s="41">
        <v>0</v>
      </c>
      <c r="F77" s="42">
        <f t="shared" si="5"/>
        <v>345</v>
      </c>
    </row>
    <row r="78" spans="1:6" ht="16.5" customHeight="1">
      <c r="A78" s="14">
        <v>8</v>
      </c>
      <c r="B78" s="19" t="s">
        <v>13</v>
      </c>
      <c r="C78" s="22"/>
      <c r="D78" s="47">
        <v>100</v>
      </c>
      <c r="E78" s="41">
        <v>68</v>
      </c>
      <c r="F78" s="42">
        <f t="shared" si="5"/>
        <v>168</v>
      </c>
    </row>
    <row r="79" spans="1:6" ht="16.5" customHeight="1">
      <c r="A79" s="14">
        <v>9</v>
      </c>
      <c r="B79" s="19" t="s">
        <v>10</v>
      </c>
      <c r="C79" s="22"/>
      <c r="D79" s="47">
        <v>10</v>
      </c>
      <c r="E79" s="41">
        <v>-4.8</v>
      </c>
      <c r="F79" s="42">
        <f t="shared" si="5"/>
        <v>5.2</v>
      </c>
    </row>
    <row r="80" spans="1:6" s="2" customFormat="1" ht="17.25" customHeight="1">
      <c r="A80" s="67" t="s">
        <v>3</v>
      </c>
      <c r="B80" s="67"/>
      <c r="C80" s="25"/>
      <c r="D80" s="48">
        <f>SUM(D71:D79)</f>
        <v>1445.9</v>
      </c>
      <c r="E80" s="44">
        <f>E71+E72+E73+E74+E75+E76+E77+E78+E79</f>
        <v>38.50000000000001</v>
      </c>
      <c r="F80" s="45">
        <f t="shared" si="5"/>
        <v>1484.4</v>
      </c>
    </row>
    <row r="81" spans="1:6" ht="12.75" customHeight="1">
      <c r="A81" s="17"/>
      <c r="B81" s="17"/>
      <c r="C81" s="27"/>
      <c r="D81" s="49"/>
      <c r="E81" s="38"/>
      <c r="F81" s="38"/>
    </row>
    <row r="82" spans="1:6" s="5" customFormat="1" ht="12.75">
      <c r="A82" s="66" t="s">
        <v>55</v>
      </c>
      <c r="B82" s="66"/>
      <c r="C82" s="66"/>
      <c r="D82" s="66"/>
      <c r="E82" s="66"/>
      <c r="F82" s="66"/>
    </row>
    <row r="83" spans="1:6" ht="15.75" customHeight="1">
      <c r="A83" s="14">
        <v>1</v>
      </c>
      <c r="B83" s="18" t="s">
        <v>8</v>
      </c>
      <c r="C83" s="25"/>
      <c r="D83" s="47">
        <v>1000</v>
      </c>
      <c r="E83" s="41">
        <v>0</v>
      </c>
      <c r="F83" s="42">
        <f>D83+E83</f>
        <v>1000</v>
      </c>
    </row>
    <row r="84" spans="1:6" ht="13.5" customHeight="1">
      <c r="A84" s="14">
        <v>2</v>
      </c>
      <c r="B84" s="18" t="s">
        <v>9</v>
      </c>
      <c r="C84" s="14"/>
      <c r="D84" s="47">
        <v>139</v>
      </c>
      <c r="E84" s="41">
        <v>-25.4</v>
      </c>
      <c r="F84" s="42">
        <f>D84+E84</f>
        <v>113.6</v>
      </c>
    </row>
    <row r="85" spans="1:6" ht="24.75" customHeight="1">
      <c r="A85" s="14">
        <v>3</v>
      </c>
      <c r="B85" s="18" t="s">
        <v>47</v>
      </c>
      <c r="C85" s="14"/>
      <c r="D85" s="47">
        <v>10</v>
      </c>
      <c r="E85" s="41">
        <v>-10</v>
      </c>
      <c r="F85" s="42">
        <f>D85+E85</f>
        <v>0</v>
      </c>
    </row>
    <row r="86" spans="1:6" ht="12.75">
      <c r="A86" s="14">
        <v>4</v>
      </c>
      <c r="B86" s="18" t="s">
        <v>10</v>
      </c>
      <c r="C86" s="14"/>
      <c r="D86" s="47">
        <v>10</v>
      </c>
      <c r="E86" s="41">
        <v>-10</v>
      </c>
      <c r="F86" s="42">
        <f>D86+E86</f>
        <v>0</v>
      </c>
    </row>
    <row r="87" spans="1:6" s="4" customFormat="1" ht="15.75" customHeight="1">
      <c r="A87" s="67" t="s">
        <v>3</v>
      </c>
      <c r="B87" s="67"/>
      <c r="C87" s="25"/>
      <c r="D87" s="48">
        <f>D83+D84+D86+D85</f>
        <v>1159</v>
      </c>
      <c r="E87" s="55">
        <f>E83+E84+E85+E86</f>
        <v>-45.4</v>
      </c>
      <c r="F87" s="45">
        <f>D87+E87</f>
        <v>1113.6</v>
      </c>
    </row>
    <row r="88" spans="1:6" ht="12.75">
      <c r="A88" s="17"/>
      <c r="B88" s="17"/>
      <c r="C88" s="30"/>
      <c r="D88" s="49"/>
      <c r="E88" s="38"/>
      <c r="F88" s="38"/>
    </row>
    <row r="89" spans="1:6" s="2" customFormat="1" ht="12.75">
      <c r="A89" s="72" t="s">
        <v>23</v>
      </c>
      <c r="B89" s="72"/>
      <c r="C89" s="33"/>
      <c r="D89" s="56">
        <f>D12+D20+D24+D47+D59+D87+D80+D67+D32</f>
        <v>39474.399999999994</v>
      </c>
      <c r="E89" s="56">
        <f>E12+E20+E24+E47+E59+E87+E80+E67+E32</f>
        <v>-2841.5</v>
      </c>
      <c r="F89" s="56">
        <f>F12+F20+F24+F47+F59+F87+F80+F67+F32</f>
        <v>36632.899999999994</v>
      </c>
    </row>
    <row r="90" spans="1:6" s="2" customFormat="1" ht="12.75">
      <c r="A90" s="34"/>
      <c r="B90" s="34"/>
      <c r="C90" s="35"/>
      <c r="D90" s="57"/>
      <c r="E90" s="57"/>
      <c r="F90" s="58"/>
    </row>
    <row r="91" spans="1:6" ht="15">
      <c r="A91" s="8"/>
      <c r="B91" s="8"/>
      <c r="C91" s="8"/>
      <c r="D91" s="36"/>
      <c r="E91" s="38"/>
      <c r="F91" s="38"/>
    </row>
    <row r="92" spans="1:6" ht="15" customHeight="1">
      <c r="A92" s="60" t="s">
        <v>73</v>
      </c>
      <c r="B92" s="60"/>
      <c r="C92" s="8"/>
      <c r="D92" s="71" t="s">
        <v>75</v>
      </c>
      <c r="E92" s="71"/>
      <c r="F92" s="71"/>
    </row>
    <row r="93" spans="1:6" ht="12.75">
      <c r="A93" s="8"/>
      <c r="B93" s="8"/>
      <c r="C93" s="8"/>
      <c r="D93" s="61"/>
      <c r="E93" s="38"/>
      <c r="F93" s="38"/>
    </row>
    <row r="94" spans="1:6" ht="12.75">
      <c r="A94" s="8" t="s">
        <v>72</v>
      </c>
      <c r="B94" s="8"/>
      <c r="C94" s="8"/>
      <c r="D94" s="71" t="s">
        <v>74</v>
      </c>
      <c r="E94" s="71"/>
      <c r="F94" s="71"/>
    </row>
  </sheetData>
  <sheetProtection/>
  <mergeCells count="29">
    <mergeCell ref="A80:B80"/>
    <mergeCell ref="A87:B87"/>
    <mergeCell ref="B2:F2"/>
    <mergeCell ref="A82:F82"/>
    <mergeCell ref="D92:F92"/>
    <mergeCell ref="D94:F94"/>
    <mergeCell ref="A89:B89"/>
    <mergeCell ref="A67:B67"/>
    <mergeCell ref="A49:F49"/>
    <mergeCell ref="A61:F61"/>
    <mergeCell ref="A70:F70"/>
    <mergeCell ref="A59:B59"/>
    <mergeCell ref="A8:F8"/>
    <mergeCell ref="A14:F14"/>
    <mergeCell ref="A22:F22"/>
    <mergeCell ref="A47:B47"/>
    <mergeCell ref="A12:B12"/>
    <mergeCell ref="A34:F34"/>
    <mergeCell ref="A20:B20"/>
    <mergeCell ref="A26:F26"/>
    <mergeCell ref="A24:B24"/>
    <mergeCell ref="A32:B32"/>
    <mergeCell ref="E1:F1"/>
    <mergeCell ref="A3:F3"/>
    <mergeCell ref="E5:E6"/>
    <mergeCell ref="F5:F6"/>
    <mergeCell ref="A5:A6"/>
    <mergeCell ref="B5:B6"/>
    <mergeCell ref="D5:D6"/>
  </mergeCells>
  <printOptions/>
  <pageMargins left="0.1968503937007874" right="0.1968503937007874" top="0" bottom="0.1968503937007874" header="0" footer="0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2011-11-08T12:40:56Z</cp:lastPrinted>
  <dcterms:created xsi:type="dcterms:W3CDTF">2006-10-06T08:36:20Z</dcterms:created>
  <dcterms:modified xsi:type="dcterms:W3CDTF">2011-11-15T08:01:24Z</dcterms:modified>
  <cp:category/>
  <cp:version/>
  <cp:contentType/>
  <cp:contentStatus/>
</cp:coreProperties>
</file>