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" sheetId="1" r:id="rId1"/>
    <sheet name="расходы" sheetId="2" r:id="rId2"/>
  </sheets>
  <definedNames>
    <definedName name="_xlnm.Print_Area" localSheetId="0">'доходы'!$A$1:$F$47</definedName>
  </definedNames>
  <calcPr fullCalcOnLoad="1"/>
</workbook>
</file>

<file path=xl/sharedStrings.xml><?xml version="1.0" encoding="utf-8"?>
<sst xmlns="http://schemas.openxmlformats.org/spreadsheetml/2006/main" count="328" uniqueCount="195">
  <si>
    <t>№ п/п</t>
  </si>
  <si>
    <t>Источники доходов</t>
  </si>
  <si>
    <t>Код статьи</t>
  </si>
  <si>
    <t>I</t>
  </si>
  <si>
    <t>000 1 00 00000 00 0000 000</t>
  </si>
  <si>
    <t>НАЛОГИ НА СОВОКУПНЫЙ ДОХОД</t>
  </si>
  <si>
    <t>000 1 05 00000 00 0000 000</t>
  </si>
  <si>
    <t>1.1.</t>
  </si>
  <si>
    <t>1.1.1.</t>
  </si>
  <si>
    <t>182 1 05 01010 01 0000 110</t>
  </si>
  <si>
    <t>1.1.2.</t>
  </si>
  <si>
    <t>182 1 05 01020 01 0000 110</t>
  </si>
  <si>
    <t>1.2.</t>
  </si>
  <si>
    <t>Единый налог на вмененный доход для отдельных видов деятельности</t>
  </si>
  <si>
    <t>НАЛОГИ НА ИМУЩЕСТВО</t>
  </si>
  <si>
    <t>000 106 00000 00 0000 000</t>
  </si>
  <si>
    <t>2.1.</t>
  </si>
  <si>
    <t>2.2.</t>
  </si>
  <si>
    <t>II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</si>
  <si>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</si>
  <si>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</si>
  <si>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</si>
  <si>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000 116 00000 00 0000 0000</t>
  </si>
  <si>
    <t>3.2.</t>
  </si>
  <si>
    <t>III</t>
  </si>
  <si>
    <t>000 200 00000 00 0000 000</t>
  </si>
  <si>
    <t>ИТОГО ДОХОДОВ по МО МО №54</t>
  </si>
  <si>
    <t xml:space="preserve">                                    </t>
  </si>
  <si>
    <t>182 1 05 02000 02 0000 110</t>
  </si>
  <si>
    <t>000 111 00000 00 0000 000</t>
  </si>
  <si>
    <t>БЕЗВОЗМЕЗДНЫЕ ПОСТУПЛЕНИЯ</t>
  </si>
  <si>
    <t>954 207 03000 03 0000 180</t>
  </si>
  <si>
    <t>182 106 01010 03 0000 110</t>
  </si>
  <si>
    <t>182 1 05 01000 00 0000 110</t>
  </si>
  <si>
    <t>954 111 09 043 03 0000 120</t>
  </si>
  <si>
    <t>Денежные взыскания (штрафы) за нарушение норм законодательства о   применении  контрольно- кассовой  техники при осуществлении  наличных денежных расчетов и расчетов  с использованием  платежных карт</t>
  </si>
  <si>
    <t xml:space="preserve">182 116 900 30 00 010 0140 </t>
  </si>
  <si>
    <t xml:space="preserve">Прочие субсидии  бюджетам внутригородских муниципальных образований городов федерального значения Москвы и Санкт-Петербурга . </t>
  </si>
  <si>
    <t xml:space="preserve">Прочие безвозмездные поступления  в  бюджеты внутригородских муниципальных образований городов федерального значения  Москвы и Санкт-Петербурга </t>
  </si>
  <si>
    <t xml:space="preserve">Прочие поступления от денежных взысканий (штрафов) и иных сумм  в возмещение ущерба ,зачисляемые в бюджеты внутригородских муниципальных образований городов федерального значения Москвы и Санкт-Петербурга </t>
  </si>
  <si>
    <t xml:space="preserve">000 2 00 00000 00 0000 000 </t>
  </si>
  <si>
    <t>954 202 02 999 00 0000 151</t>
  </si>
  <si>
    <t>954  2 02 02 999 03 0000 151</t>
  </si>
  <si>
    <t xml:space="preserve"> Налог, взимаемый в связи с применением упрощенной системы налогообложения</t>
  </si>
  <si>
    <t xml:space="preserve"> Налог, взимаемый с налогоплательщиков, выбравших в качестве объекта налогообложения доходы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</si>
  <si>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</t>
  </si>
  <si>
    <t>Налог на имущество, переходящее в порядке наследования или дарения .</t>
  </si>
  <si>
    <t xml:space="preserve">857 116 90030 03 0100 140  </t>
  </si>
  <si>
    <t>182 116 06 000 01 0000 140</t>
  </si>
  <si>
    <t>Штрафы за административные правонарушения в сфере благоустройство,предусмотренные Законом Санкт-Петербурга " Об административных правонарушениях в сфере благоустройства в Санкт-Петербурге"</t>
  </si>
  <si>
    <t>857 116 90030 03 0200 140</t>
  </si>
  <si>
    <t xml:space="preserve">Субвенции бюджетам  субъектов Российской Федерации и муниципальных образований </t>
  </si>
  <si>
    <t>954  202 03000 00 0000 151</t>
  </si>
  <si>
    <t>Доходы от перечисленя части прибыли государственных и муниципальных предприятий, остающейся после уплаты налогов и обязательных платежей</t>
  </si>
  <si>
    <t>954 111 07010 00 0000 120</t>
  </si>
  <si>
    <t>Прочие доходы от использования имущества, находящегося в собственности внутригородских муниципальных образований грордов федерального значения Москвы и Санкт-Петербурга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</si>
  <si>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</si>
  <si>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000 100 00000 00 0000 000</t>
  </si>
  <si>
    <t>954 202 01001 03 0000 151</t>
  </si>
  <si>
    <t>3.1.</t>
  </si>
  <si>
    <t>Штрафы за нарушение правил торговли ,предусмотренные Законом Санкт-петербурга " Об административной  ответственности за продажу товаров в неустановленных местах</t>
  </si>
  <si>
    <t>954 2 02 03024 03  0100 151</t>
  </si>
  <si>
    <t>954 2 02 03024 03  0200 151</t>
  </si>
  <si>
    <t>954 2 02 03027 00 0000 151</t>
  </si>
  <si>
    <t>954 2 02 03027 03 0000 151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</si>
  <si>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</si>
  <si>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954 2 02 03027 03 0100 151</t>
  </si>
  <si>
    <t>954 2 02 03027 03 0200 151</t>
  </si>
  <si>
    <t>Субвенции местным бюджетам на выполнение передаваемых полномочий субъектв Российской Федерации</t>
  </si>
  <si>
    <t>954 2 02 03024 00 0000 151</t>
  </si>
  <si>
    <t>Субвенции бюджетам внтригородских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</si>
  <si>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954 2 02 03024 03 0000 151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</si>
  <si>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</si>
  <si>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</si>
  <si>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3.</t>
  </si>
  <si>
    <t>3.1.1.</t>
  </si>
  <si>
    <t>3.1.1.1.</t>
  </si>
  <si>
    <t>3.1.1.2.</t>
  </si>
  <si>
    <t>3.2.1.</t>
  </si>
  <si>
    <t>3.2.1.1.</t>
  </si>
  <si>
    <t>3.2.1.2.</t>
  </si>
  <si>
    <t>1.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</si>
  <si>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</si>
  <si>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</si>
  <si>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954 202 01000 00 0000 151</t>
  </si>
  <si>
    <t>954 202 01001 00 0000 151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</si>
  <si>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</si>
  <si>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2.</t>
  </si>
  <si>
    <t>Субсидии бюджетам субъектов Российской Федерации и муниципальных образований (межбюджетные субсидии)</t>
  </si>
  <si>
    <t>954 202 02 0000 00 0000 151</t>
  </si>
  <si>
    <t>Прочие субсидии</t>
  </si>
  <si>
    <t>2.1.1.</t>
  </si>
  <si>
    <t>4.1.</t>
  </si>
  <si>
    <t>954 207 03000 00 0000 180</t>
  </si>
  <si>
    <t>IV</t>
  </si>
  <si>
    <t xml:space="preserve">ПРОЧИЕ БЕЗВОЗМЕЗДНЫЕ ПОСТУПЛЕНИЯ   </t>
  </si>
  <si>
    <t>Налог на имущество физических лиц, взымаемый по ставкам,применяемым к объектам налогообложения,расположенным в границах внутригородских муниципальных образований городов федерального значения Москвы и Санкт-Петербурга</t>
  </si>
  <si>
    <t>ДОХОДЫ ОТ ОКАЗАНИЯ ПЛАТНЫХ УСЛУГ И КОМПЕНСАЦИИ ЗАТРАТ ГОСУДАРСТВА</t>
  </si>
  <si>
    <t>000 113 00000 00 0000 000</t>
  </si>
  <si>
    <t xml:space="preserve">811 113 03030 03 0100 130 </t>
  </si>
  <si>
    <t>Средства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</si>
  <si>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3.3.</t>
  </si>
  <si>
    <t>182 109 04040  01 0000 110</t>
  </si>
  <si>
    <t>4.</t>
  </si>
  <si>
    <t>ПРОЧИЕ НЕНАЛОГОВЫЕ ДОХОДЫ</t>
  </si>
  <si>
    <t>000 117 00000 00 0000 180</t>
  </si>
  <si>
    <t>945 117 01030 03 0000 180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</si>
  <si>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</si>
  <si>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</si>
  <si>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</si>
  <si>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Заработная плата</t>
  </si>
  <si>
    <t>Прочие выплаты</t>
  </si>
  <si>
    <t>Транспортные услуги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</si>
  <si>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</si>
  <si>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</si>
  <si>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</si>
  <si>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</si>
  <si>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</si>
  <si>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</si>
  <si>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</si>
  <si>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Выполнение отдельных государственных полномочий за счет субвенций из фонда компенсаций Санкт-Петербурга</t>
  </si>
  <si>
    <t>Резервные фонды</t>
  </si>
  <si>
    <t>НАЦИОНАЛЬНАЯ БЕЗОПАСНОСТЬ И ПРАВООХРАНИТЕЛЬНАЯ ДЕЯТЕЛЬНОСТЬ</t>
  </si>
  <si>
    <t>Жилищное хозяйство</t>
  </si>
  <si>
    <t>Благоустройство</t>
  </si>
  <si>
    <t>ОБРАЗОВАНИЕ</t>
  </si>
  <si>
    <t>КУЛЬТУРА, КИНЕМАТОГРАФИЯ И СРЕДСТВА МАССОВОЙ ИНФОРМАЦИИ</t>
  </si>
  <si>
    <t>Периодическая печать и издательства</t>
  </si>
  <si>
    <t>ЗДРАВООХРАНЕНИЕ, ФИЗИЧЕСКАЯ КУЛЬТУРА И СПОРТ</t>
  </si>
  <si>
    <t>Физическая культура и спорт</t>
  </si>
  <si>
    <t>%</t>
  </si>
  <si>
    <t>Заместитель главы местной администрации</t>
  </si>
  <si>
    <t>Глава муниципального образования</t>
  </si>
  <si>
    <t>Выполнение функций органами местного самоуправления</t>
  </si>
  <si>
    <t>Оплата труда и начисления на оплату труда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</si>
  <si>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</si>
  <si>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</si>
  <si>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Приобретение услуг</t>
  </si>
  <si>
    <t>Поступление нефинансовых активов</t>
  </si>
  <si>
    <t>Организация и осуществление деятельности по опеке и попечительству</t>
  </si>
  <si>
    <t>Резервный фонд местной администрации</t>
  </si>
  <si>
    <t>ЖИЛИЩНО-КОММУНАЛЬНОЕ ХОЗЯЙСТВО</t>
  </si>
  <si>
    <t>Молодежная политика и оздоровление детей</t>
  </si>
  <si>
    <t>Культура</t>
  </si>
  <si>
    <t>Социальное обеспечение</t>
  </si>
  <si>
    <t>Пособия по социальной помощи населению</t>
  </si>
  <si>
    <t>ОХРАНА СЕМЬИ И ДЕТСТВА</t>
  </si>
  <si>
    <t>Содержание ребенка в семье опекуна и приемной семье</t>
  </si>
  <si>
    <t>Исполнитель:</t>
  </si>
  <si>
    <t>Начисления на оплату труда</t>
  </si>
  <si>
    <t xml:space="preserve">Выполнение функций органами местного самоуправления </t>
  </si>
  <si>
    <t xml:space="preserve">Обеспечение проведения выборов и референдумов </t>
  </si>
  <si>
    <t xml:space="preserve">Члены избирательной комиссии муниципального образования </t>
  </si>
  <si>
    <t>ДРУГИЕ ОБЩЕГОСУДАРСТВЕННЫЕ ВОПРОСЫ</t>
  </si>
  <si>
    <t>Целевые программы муниципальных образований</t>
  </si>
  <si>
    <t>Безвозмездные и безвозвратные перечисления организациям</t>
  </si>
  <si>
    <t>Безвозмездные и безвозвратные перечисления организациям за исключением государственных и муниципальных организаций</t>
  </si>
  <si>
    <t xml:space="preserve">Прочие выплаты по обязательствам муниципальных образований </t>
  </si>
  <si>
    <t>Осуществление поддержки деятельности ОО " Совет муниципальных образований Санкт-Петербурга"</t>
  </si>
  <si>
    <t xml:space="preserve">Защита населения и территорий от последствий чрезвычайных ситуаций природного и техногенного характера,гражданская оборона  </t>
  </si>
  <si>
    <t>НАЦИОНАЛЬНАЯ ЭКОНОМИКА</t>
  </si>
  <si>
    <t>Другие вопросы в области национальной экономики</t>
  </si>
  <si>
    <t xml:space="preserve">СОЦИАЛЬНАЯ ПОЛИТИКА </t>
  </si>
  <si>
    <t xml:space="preserve">Выполнение отдельных государственных полномочий за счет субвенций из фонда компенцаций Санкт-Петербурга </t>
  </si>
  <si>
    <t>Вознаграждение приемным родителям</t>
  </si>
  <si>
    <t>Другие вопросы в области социальной политики</t>
  </si>
  <si>
    <t>МЕСТНАЯ АДМИНИСТРАЦИЯ МУНИЦИПАЛЬНОГО ОБРАЗОВАНИЯ МУНИЦИПАЛЬНЫЙ ОКРУГ №54</t>
  </si>
  <si>
    <t xml:space="preserve">Функционирование законодательных (представительных) органов государственной власти  и представительных органов местного самоуправления </t>
  </si>
  <si>
    <t xml:space="preserve">Оплата труда и начисления на оплату труда </t>
  </si>
  <si>
    <t>Компенсация депутатам, осуществляющих свою деятельность на непостоянной основе</t>
  </si>
  <si>
    <t xml:space="preserve">Оплата труда и начисления на оплату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</si>
  <si>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</si>
  <si>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</si>
  <si>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 xml:space="preserve">Содержание и обеспечение деятельности местной администрации  по решению вопросов местного значения 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</si>
  <si>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</si>
  <si>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 xml:space="preserve"> Другие общегосударственные вопросы</t>
  </si>
  <si>
    <t>ИТОГО РАСХОДОВ</t>
  </si>
  <si>
    <t>Субвенции бюджетам внутригородских муниципальных образований Санкт-Петербурга на вознаграждение приемному родителю</t>
  </si>
  <si>
    <t>Субвенции бюджетам внтригородских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 приемному родителю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</si>
  <si>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</si>
  <si>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Наименование статей</t>
  </si>
  <si>
    <t xml:space="preserve">Заместитель главы местной администрации </t>
  </si>
  <si>
    <t xml:space="preserve">А.А. Кошелев </t>
  </si>
  <si>
    <t xml:space="preserve">Исполнитель </t>
  </si>
  <si>
    <t xml:space="preserve">К. Е. Спиридонов </t>
  </si>
  <si>
    <t>Кошелев А.А.</t>
  </si>
  <si>
    <t>Спиридонов К.Е.</t>
  </si>
  <si>
    <t xml:space="preserve">                                        ОТЧЕТ ОБ ИСПОЛНЕНИИ ДОХОДОВ БЮДЖЕТА МО №54 ЗА I ПОЛУГОДИЕ 2010г                                           тыс. руб. </t>
  </si>
  <si>
    <t>Фонд заработной платы служащих ОМСУ - 2971,8 тыс. руб.</t>
  </si>
  <si>
    <t xml:space="preserve">Расходы на содержание ОМСУ составили  -  7421,6 тыс.руб. </t>
  </si>
  <si>
    <t>Численный состав служащих ОМСУ - 19 человек</t>
  </si>
  <si>
    <r>
      <t>Утверждено на I полугодие 2010г. (</t>
    </r>
    <r>
      <rPr>
        <b/>
        <sz val="9"/>
        <rFont val="Times New Roman"/>
        <family val="1"/>
      </rPr>
      <t xml:space="preserve">тыс. руб.) </t>
    </r>
  </si>
  <si>
    <t xml:space="preserve">Исполнено на 01.07.10 г. (тыс. руб.) </t>
  </si>
  <si>
    <t xml:space="preserve">                       ОТЧЕТ ОБ ИСПОЛНЕНИИ  РАСХОДОВ БЮДЖЕТА МО №54 ЗА I ПОЛУГОДИЕ 2010г                  </t>
  </si>
  <si>
    <t xml:space="preserve">Исполнено на 01.07.10 г.                  (тыс. руб.)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</si>
</sst>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* #,##0.0_);_(* \(#,##0.0\);_(* &quot;-&quot;??_);_(@_)"/>
    <numFmt numFmtId="180" formatCode="_-* #,##0.0_р_._-;\-* #,##0.0_р_._-;_-* &quot;-&quot;?_р_._-;_-@_-"/>
    <numFmt numFmtId="181" formatCode="0.00000"/>
    <numFmt numFmtId="182" formatCode="0.000"/>
    <numFmt numFmtId="183" formatCode="#,##0.0"/>
    <numFmt numFmtId="184" formatCode="#,##0.0_ ;\-#,##0.0\ "/>
  </numFmts>
  <fonts count="23">
    <font>
      <sz val="10"/>
      <name val="Arial"/>
      <family val="0"/>
    </font>
    <font>
      <u val="single"/>
      <sz val="7.5"/>
      <color indexed="12"/>
      <name val="MS Sans Serif"/>
      <family val="0"/>
    </font>
    <font>
      <sz val="10"/>
      <name val="MS Sans Serif"/>
      <family val="0"/>
    </font>
    <font>
      <u val="single"/>
      <sz val="7.5"/>
      <color indexed="36"/>
      <name val="MS Sans Serif"/>
      <family val="0"/>
    </font>
    <font>
      <sz val="11"/>
      <name val="MS Sans Serif"/>
      <family val="0"/>
    </font>
    <font>
      <sz val="14"/>
      <name val="MS Sans Serif"/>
      <family val="0"/>
    </font>
    <font>
      <b/>
      <sz val="11"/>
      <name val="MS Sans Serif"/>
      <family val="0"/>
    </font>
    <font>
      <sz val="12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18" applyNumberFormat="1" applyFont="1" applyFill="1" applyBorder="1" applyAlignment="1" applyProtection="1">
      <alignment vertical="top"/>
      <protection/>
    </xf>
    <xf numFmtId="0" fontId="6" fillId="0" borderId="0" xfId="18" applyNumberFormat="1" applyFont="1" applyFill="1" applyBorder="1" applyAlignment="1" applyProtection="1">
      <alignment vertical="top"/>
      <protection/>
    </xf>
    <xf numFmtId="0" fontId="5" fillId="0" borderId="0" xfId="18" applyNumberFormat="1" applyFont="1" applyFill="1" applyBorder="1" applyAlignment="1" applyProtection="1">
      <alignment vertical="top"/>
      <protection/>
    </xf>
    <xf numFmtId="0" fontId="7" fillId="0" borderId="0" xfId="18" applyNumberFormat="1" applyFont="1" applyFill="1" applyBorder="1" applyAlignment="1" applyProtection="1">
      <alignment vertical="top"/>
      <protection/>
    </xf>
    <xf numFmtId="0" fontId="2" fillId="0" borderId="0" xfId="18" applyNumberFormat="1" applyFont="1" applyFill="1" applyBorder="1" applyAlignment="1" applyProtection="1">
      <alignment vertical="top"/>
      <protection/>
    </xf>
    <xf numFmtId="1" fontId="5" fillId="0" borderId="0" xfId="18" applyNumberFormat="1" applyFont="1" applyFill="1" applyBorder="1" applyAlignment="1" applyProtection="1">
      <alignment horizontal="right" vertical="top"/>
      <protection/>
    </xf>
    <xf numFmtId="0" fontId="9" fillId="0" borderId="0" xfId="18" applyNumberFormat="1" applyFont="1" applyFill="1" applyBorder="1" applyAlignment="1" applyProtection="1">
      <alignment vertical="top"/>
      <protection/>
    </xf>
    <xf numFmtId="1" fontId="9" fillId="0" borderId="0" xfId="18" applyNumberFormat="1" applyFont="1" applyFill="1" applyBorder="1" applyAlignment="1" applyProtection="1">
      <alignment horizontal="right" vertical="top"/>
      <protection/>
    </xf>
    <xf numFmtId="0" fontId="5" fillId="0" borderId="0" xfId="18" applyNumberFormat="1" applyFont="1" applyFill="1" applyBorder="1" applyAlignment="1" applyProtection="1">
      <alignment horizontal="right" vertical="top"/>
      <protection/>
    </xf>
    <xf numFmtId="10" fontId="5" fillId="0" borderId="0" xfId="18" applyNumberFormat="1" applyFont="1" applyFill="1" applyBorder="1" applyAlignment="1" applyProtection="1">
      <alignment horizontal="right" vertical="top"/>
      <protection/>
    </xf>
    <xf numFmtId="0" fontId="8" fillId="0" borderId="0" xfId="18" applyNumberFormat="1" applyFont="1" applyFill="1" applyBorder="1" applyAlignment="1" applyProtection="1">
      <alignment horizontal="right" vertical="top"/>
      <protection/>
    </xf>
    <xf numFmtId="10" fontId="8" fillId="0" borderId="0" xfId="18" applyNumberFormat="1" applyFont="1" applyFill="1" applyBorder="1" applyAlignment="1" applyProtection="1">
      <alignment horizontal="right" vertical="top"/>
      <protection/>
    </xf>
    <xf numFmtId="0" fontId="4" fillId="0" borderId="0" xfId="18" applyNumberFormat="1" applyFont="1" applyFill="1" applyBorder="1" applyAlignment="1" applyProtection="1">
      <alignment horizontal="right" vertical="top"/>
      <protection/>
    </xf>
    <xf numFmtId="10" fontId="4" fillId="0" borderId="0" xfId="18" applyNumberFormat="1" applyFont="1" applyFill="1" applyBorder="1" applyAlignment="1" applyProtection="1">
      <alignment horizontal="right" vertical="top"/>
      <protection/>
    </xf>
    <xf numFmtId="0" fontId="7" fillId="0" borderId="0" xfId="18" applyNumberFormat="1" applyFont="1" applyFill="1" applyBorder="1" applyAlignment="1" applyProtection="1">
      <alignment horizontal="right" vertical="top"/>
      <protection/>
    </xf>
    <xf numFmtId="10" fontId="7" fillId="0" borderId="0" xfId="18" applyNumberFormat="1" applyFont="1" applyFill="1" applyBorder="1" applyAlignment="1" applyProtection="1">
      <alignment horizontal="right" vertical="top"/>
      <protection/>
    </xf>
    <xf numFmtId="0" fontId="2" fillId="0" borderId="0" xfId="18" applyNumberFormat="1" applyFont="1" applyFill="1" applyBorder="1" applyAlignment="1" applyProtection="1">
      <alignment horizontal="right" vertical="top"/>
      <protection/>
    </xf>
    <xf numFmtId="10" fontId="2" fillId="0" borderId="0" xfId="18" applyNumberFormat="1" applyFont="1" applyFill="1" applyBorder="1" applyAlignment="1" applyProtection="1">
      <alignment horizontal="right" vertical="top"/>
      <protection/>
    </xf>
    <xf numFmtId="43" fontId="4" fillId="0" borderId="0" xfId="18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10" fontId="11" fillId="0" borderId="0" xfId="0" applyNumberFormat="1" applyFont="1" applyAlignment="1">
      <alignment horizont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 applyProtection="1">
      <alignment horizontal="left" wrapText="1"/>
      <protection/>
    </xf>
    <xf numFmtId="0" fontId="15" fillId="3" borderId="1" xfId="0" applyNumberFormat="1" applyFont="1" applyFill="1" applyBorder="1" applyAlignment="1" applyProtection="1">
      <alignment horizontal="left" wrapText="1"/>
      <protection/>
    </xf>
    <xf numFmtId="0" fontId="15" fillId="0" borderId="1" xfId="0" applyNumberFormat="1" applyFont="1" applyFill="1" applyBorder="1" applyAlignment="1" applyProtection="1">
      <alignment horizontal="left" wrapText="1"/>
      <protection/>
    </xf>
    <xf numFmtId="0" fontId="16" fillId="0" borderId="1" xfId="0" applyNumberFormat="1" applyFont="1" applyFill="1" applyBorder="1" applyAlignment="1" applyProtection="1">
      <alignment horizontal="left" wrapText="1"/>
      <protection/>
    </xf>
    <xf numFmtId="0" fontId="13" fillId="0" borderId="1" xfId="0" applyNumberFormat="1" applyFont="1" applyFill="1" applyBorder="1" applyAlignment="1" applyProtection="1">
      <alignment horizontal="left" wrapText="1"/>
      <protection/>
    </xf>
    <xf numFmtId="0" fontId="15" fillId="0" borderId="1" xfId="0" applyFont="1" applyBorder="1" applyAlignment="1" applyProtection="1">
      <alignment horizontal="left" wrapText="1"/>
      <protection/>
    </xf>
    <xf numFmtId="0" fontId="16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3" fillId="0" borderId="2" xfId="0" applyNumberFormat="1" applyFont="1" applyFill="1" applyBorder="1" applyAlignment="1" applyProtection="1">
      <alignment horizontal="left" wrapText="1"/>
      <protection/>
    </xf>
    <xf numFmtId="0" fontId="15" fillId="0" borderId="3" xfId="0" applyNumberFormat="1" applyFont="1" applyFill="1" applyBorder="1" applyAlignment="1" applyProtection="1">
      <alignment horizontal="left" wrapText="1"/>
      <protection/>
    </xf>
    <xf numFmtId="0" fontId="17" fillId="0" borderId="1" xfId="0" applyNumberFormat="1" applyFont="1" applyFill="1" applyBorder="1" applyAlignment="1" applyProtection="1">
      <alignment horizontal="left" wrapText="1"/>
      <protection/>
    </xf>
    <xf numFmtId="0" fontId="15" fillId="0" borderId="2" xfId="0" applyNumberFormat="1" applyFont="1" applyFill="1" applyBorder="1" applyAlignment="1" applyProtection="1">
      <alignment horizontal="left" wrapText="1"/>
      <protection/>
    </xf>
    <xf numFmtId="0" fontId="15" fillId="3" borderId="3" xfId="0" applyNumberFormat="1" applyFont="1" applyFill="1" applyBorder="1" applyAlignment="1" applyProtection="1">
      <alignment horizontal="left" wrapText="1"/>
      <protection/>
    </xf>
    <xf numFmtId="0" fontId="15" fillId="3" borderId="1" xfId="0" applyFont="1" applyFill="1" applyBorder="1" applyAlignment="1">
      <alignment horizontal="left" wrapText="1"/>
    </xf>
    <xf numFmtId="0" fontId="15" fillId="4" borderId="1" xfId="0" applyNumberFormat="1" applyFont="1" applyFill="1" applyBorder="1" applyAlignment="1" applyProtection="1">
      <alignment horizontal="left" wrapText="1"/>
      <protection/>
    </xf>
    <xf numFmtId="172" fontId="15" fillId="3" borderId="1" xfId="0" applyNumberFormat="1" applyFont="1" applyFill="1" applyBorder="1" applyAlignment="1" applyProtection="1">
      <alignment horizontal="center" vertical="center" wrapText="1"/>
      <protection/>
    </xf>
    <xf numFmtId="10" fontId="15" fillId="3" borderId="1" xfId="0" applyNumberFormat="1" applyFont="1" applyFill="1" applyBorder="1" applyAlignment="1">
      <alignment horizontal="center" vertical="center" wrapText="1"/>
    </xf>
    <xf numFmtId="172" fontId="15" fillId="0" borderId="1" xfId="0" applyNumberFormat="1" applyFont="1" applyFill="1" applyBorder="1" applyAlignment="1" applyProtection="1">
      <alignment horizontal="center" vertical="center" wrapText="1"/>
      <protection/>
    </xf>
    <xf numFmtId="10" fontId="15" fillId="0" borderId="1" xfId="0" applyNumberFormat="1" applyFont="1" applyBorder="1" applyAlignment="1">
      <alignment horizontal="center" vertical="center" wrapText="1"/>
    </xf>
    <xf numFmtId="172" fontId="15" fillId="2" borderId="1" xfId="0" applyNumberFormat="1" applyFont="1" applyFill="1" applyBorder="1" applyAlignment="1" applyProtection="1">
      <alignment horizontal="center" vertical="center" wrapText="1"/>
      <protection/>
    </xf>
    <xf numFmtId="10" fontId="15" fillId="2" borderId="1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 applyProtection="1">
      <alignment horizontal="center" vertical="center" wrapText="1"/>
      <protection/>
    </xf>
    <xf numFmtId="172" fontId="16" fillId="0" borderId="1" xfId="0" applyNumberFormat="1" applyFont="1" applyFill="1" applyBorder="1" applyAlignment="1" applyProtection="1">
      <alignment horizontal="center" vertical="center" wrapText="1"/>
      <protection/>
    </xf>
    <xf numFmtId="172" fontId="15" fillId="0" borderId="1" xfId="0" applyNumberFormat="1" applyFont="1" applyBorder="1" applyAlignment="1">
      <alignment horizontal="center" vertical="center" wrapText="1"/>
    </xf>
    <xf numFmtId="172" fontId="15" fillId="0" borderId="1" xfId="0" applyNumberFormat="1" applyFont="1" applyFill="1" applyBorder="1" applyAlignment="1" applyProtection="1">
      <alignment horizontal="center" vertical="center" wrapText="1"/>
      <protection/>
    </xf>
    <xf numFmtId="172" fontId="13" fillId="0" borderId="2" xfId="0" applyNumberFormat="1" applyFont="1" applyFill="1" applyBorder="1" applyAlignment="1" applyProtection="1">
      <alignment horizontal="center" vertical="center" wrapText="1"/>
      <protection/>
    </xf>
    <xf numFmtId="10" fontId="13" fillId="0" borderId="2" xfId="0" applyNumberFormat="1" applyFont="1" applyBorder="1" applyAlignment="1">
      <alignment horizontal="center" vertical="center" wrapText="1"/>
    </xf>
    <xf numFmtId="172" fontId="15" fillId="0" borderId="3" xfId="0" applyNumberFormat="1" applyFont="1" applyFill="1" applyBorder="1" applyAlignment="1" applyProtection="1">
      <alignment horizontal="center" vertical="center" wrapText="1"/>
      <protection/>
    </xf>
    <xf numFmtId="10" fontId="15" fillId="0" borderId="3" xfId="0" applyNumberFormat="1" applyFont="1" applyBorder="1" applyAlignment="1">
      <alignment horizontal="center" vertical="center" wrapText="1"/>
    </xf>
    <xf numFmtId="172" fontId="15" fillId="0" borderId="2" xfId="0" applyNumberFormat="1" applyFont="1" applyFill="1" applyBorder="1" applyAlignment="1" applyProtection="1">
      <alignment horizontal="center" vertical="center" wrapText="1"/>
      <protection/>
    </xf>
    <xf numFmtId="10" fontId="15" fillId="0" borderId="2" xfId="0" applyNumberFormat="1" applyFont="1" applyBorder="1" applyAlignment="1">
      <alignment horizontal="center" vertical="center" wrapText="1"/>
    </xf>
    <xf numFmtId="172" fontId="15" fillId="3" borderId="3" xfId="0" applyNumberFormat="1" applyFont="1" applyFill="1" applyBorder="1" applyAlignment="1" applyProtection="1">
      <alignment horizontal="center" vertical="center" wrapText="1"/>
      <protection/>
    </xf>
    <xf numFmtId="10" fontId="15" fillId="3" borderId="3" xfId="0" applyNumberFormat="1" applyFont="1" applyFill="1" applyBorder="1" applyAlignment="1">
      <alignment horizontal="center" vertical="center" wrapText="1"/>
    </xf>
    <xf numFmtId="10" fontId="15" fillId="0" borderId="1" xfId="0" applyNumberFormat="1" applyFont="1" applyFill="1" applyBorder="1" applyAlignment="1">
      <alignment horizontal="center" vertical="center" wrapText="1"/>
    </xf>
    <xf numFmtId="172" fontId="15" fillId="4" borderId="1" xfId="0" applyNumberFormat="1" applyFont="1" applyFill="1" applyBorder="1" applyAlignment="1" applyProtection="1">
      <alignment horizontal="center" vertical="center" wrapText="1"/>
      <protection/>
    </xf>
    <xf numFmtId="10" fontId="15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8" fillId="0" borderId="0" xfId="18" applyNumberFormat="1" applyFont="1" applyFill="1" applyBorder="1" applyAlignment="1" applyProtection="1">
      <alignment vertical="top"/>
      <protection/>
    </xf>
    <xf numFmtId="0" fontId="14" fillId="0" borderId="3" xfId="0" applyNumberFormat="1" applyFont="1" applyFill="1" applyBorder="1" applyAlignment="1" applyProtection="1">
      <alignment horizontal="left" wrapText="1"/>
      <protection/>
    </xf>
    <xf numFmtId="0" fontId="19" fillId="0" borderId="4" xfId="0" applyNumberFormat="1" applyFont="1" applyFill="1" applyBorder="1" applyAlignment="1" applyProtection="1">
      <alignment horizontal="center" vertical="center" wrapText="1"/>
      <protection/>
    </xf>
    <xf numFmtId="0" fontId="19" fillId="0" borderId="5" xfId="0" applyNumberFormat="1" applyFont="1" applyFill="1" applyBorder="1" applyAlignment="1" applyProtection="1">
      <alignment horizontal="center" vertical="center" wrapText="1"/>
      <protection/>
    </xf>
    <xf numFmtId="0" fontId="19" fillId="0" borderId="5" xfId="0" applyFont="1" applyBorder="1" applyAlignment="1">
      <alignment horizontal="center" vertical="center" wrapText="1"/>
    </xf>
    <xf numFmtId="10" fontId="19" fillId="0" borderId="6" xfId="0" applyNumberFormat="1" applyFont="1" applyBorder="1" applyAlignment="1">
      <alignment horizontal="center" vertical="center" wrapText="1"/>
    </xf>
    <xf numFmtId="0" fontId="12" fillId="2" borderId="1" xfId="18" applyNumberFormat="1" applyFont="1" applyFill="1" applyBorder="1" applyAlignment="1" applyProtection="1">
      <alignment horizontal="center" vertical="top"/>
      <protection/>
    </xf>
    <xf numFmtId="0" fontId="12" fillId="2" borderId="1" xfId="18" applyNumberFormat="1" applyFont="1" applyFill="1" applyBorder="1" applyAlignment="1" applyProtection="1">
      <alignment vertical="top"/>
      <protection/>
    </xf>
    <xf numFmtId="0" fontId="12" fillId="0" borderId="1" xfId="18" applyNumberFormat="1" applyFont="1" applyFill="1" applyBorder="1" applyAlignment="1" applyProtection="1">
      <alignment horizontal="center" vertical="top"/>
      <protection/>
    </xf>
    <xf numFmtId="0" fontId="12" fillId="0" borderId="1" xfId="18" applyNumberFormat="1" applyFont="1" applyFill="1" applyBorder="1" applyAlignment="1" applyProtection="1">
      <alignment vertical="top"/>
      <protection/>
    </xf>
    <xf numFmtId="0" fontId="12" fillId="0" borderId="1" xfId="18" applyNumberFormat="1" applyFont="1" applyFill="1" applyBorder="1" applyAlignment="1" applyProtection="1">
      <alignment vertical="top" wrapText="1"/>
      <protection/>
    </xf>
    <xf numFmtId="0" fontId="19" fillId="2" borderId="1" xfId="18" applyNumberFormat="1" applyFont="1" applyFill="1" applyBorder="1" applyAlignment="1" applyProtection="1">
      <alignment horizontal="center" vertical="top"/>
      <protection/>
    </xf>
    <xf numFmtId="0" fontId="19" fillId="0" borderId="1" xfId="18" applyNumberFormat="1" applyFont="1" applyFill="1" applyBorder="1" applyAlignment="1" applyProtection="1">
      <alignment horizontal="center" vertical="top"/>
      <protection/>
    </xf>
    <xf numFmtId="0" fontId="19" fillId="0" borderId="1" xfId="18" applyNumberFormat="1" applyFont="1" applyFill="1" applyBorder="1" applyAlignment="1" applyProtection="1">
      <alignment vertical="top"/>
      <protection/>
    </xf>
    <xf numFmtId="0" fontId="20" fillId="0" borderId="1" xfId="18" applyNumberFormat="1" applyFont="1" applyFill="1" applyBorder="1" applyAlignment="1" applyProtection="1">
      <alignment horizontal="center" vertical="top"/>
      <protection/>
    </xf>
    <xf numFmtId="0" fontId="20" fillId="0" borderId="1" xfId="18" applyNumberFormat="1" applyFont="1" applyFill="1" applyBorder="1" applyAlignment="1" applyProtection="1">
      <alignment vertical="top" wrapText="1"/>
      <protection/>
    </xf>
    <xf numFmtId="0" fontId="18" fillId="0" borderId="1" xfId="18" applyNumberFormat="1" applyFont="1" applyFill="1" applyBorder="1" applyAlignment="1" applyProtection="1">
      <alignment horizontal="center" vertical="top"/>
      <protection/>
    </xf>
    <xf numFmtId="0" fontId="18" fillId="0" borderId="1" xfId="18" applyNumberFormat="1" applyFont="1" applyFill="1" applyBorder="1" applyAlignment="1" applyProtection="1">
      <alignment vertical="top" wrapText="1"/>
      <protection/>
    </xf>
    <xf numFmtId="0" fontId="19" fillId="0" borderId="1" xfId="18" applyNumberFormat="1" applyFont="1" applyFill="1" applyBorder="1" applyAlignment="1" applyProtection="1">
      <alignment vertical="top" wrapText="1"/>
      <protection/>
    </xf>
    <xf numFmtId="14" fontId="18" fillId="0" borderId="1" xfId="18" applyNumberFormat="1" applyFont="1" applyFill="1" applyBorder="1" applyAlignment="1" applyProtection="1">
      <alignment horizontal="center" vertical="top"/>
      <protection/>
    </xf>
    <xf numFmtId="0" fontId="18" fillId="0" borderId="1" xfId="18" applyNumberFormat="1" applyFont="1" applyFill="1" applyBorder="1" applyAlignment="1" applyProtection="1">
      <alignment vertical="top"/>
      <protection/>
    </xf>
    <xf numFmtId="0" fontId="21" fillId="0" borderId="1" xfId="18" applyNumberFormat="1" applyFont="1" applyFill="1" applyBorder="1" applyAlignment="1" applyProtection="1">
      <alignment horizontal="center" vertical="top"/>
      <protection/>
    </xf>
    <xf numFmtId="0" fontId="21" fillId="0" borderId="1" xfId="18" applyNumberFormat="1" applyFont="1" applyFill="1" applyBorder="1" applyAlignment="1" applyProtection="1">
      <alignment vertical="top" wrapText="1"/>
      <protection/>
    </xf>
    <xf numFmtId="1" fontId="18" fillId="0" borderId="1" xfId="18" applyNumberFormat="1" applyFont="1" applyFill="1" applyBorder="1" applyAlignment="1" applyProtection="1">
      <alignment horizontal="center" vertical="top"/>
      <protection/>
    </xf>
    <xf numFmtId="1" fontId="20" fillId="0" borderId="1" xfId="18" applyNumberFormat="1" applyFont="1" applyFill="1" applyBorder="1" applyAlignment="1" applyProtection="1">
      <alignment horizontal="center" vertical="top"/>
      <protection/>
    </xf>
    <xf numFmtId="1" fontId="21" fillId="0" borderId="1" xfId="18" applyNumberFormat="1" applyFont="1" applyFill="1" applyBorder="1" applyAlignment="1" applyProtection="1">
      <alignment horizontal="center" vertical="top"/>
      <protection/>
    </xf>
    <xf numFmtId="0" fontId="19" fillId="3" borderId="3" xfId="18" applyNumberFormat="1" applyFont="1" applyFill="1" applyBorder="1" applyAlignment="1" applyProtection="1">
      <alignment vertical="top"/>
      <protection/>
    </xf>
    <xf numFmtId="0" fontId="19" fillId="3" borderId="7" xfId="18" applyNumberFormat="1" applyFont="1" applyFill="1" applyBorder="1" applyAlignment="1" applyProtection="1">
      <alignment horizontal="center"/>
      <protection/>
    </xf>
    <xf numFmtId="0" fontId="19" fillId="2" borderId="8" xfId="18" applyNumberFormat="1" applyFont="1" applyFill="1" applyBorder="1" applyAlignment="1" applyProtection="1">
      <alignment horizontal="center"/>
      <protection/>
    </xf>
    <xf numFmtId="0" fontId="19" fillId="0" borderId="8" xfId="18" applyNumberFormat="1" applyFont="1" applyFill="1" applyBorder="1" applyAlignment="1" applyProtection="1">
      <alignment horizontal="center"/>
      <protection/>
    </xf>
    <xf numFmtId="0" fontId="20" fillId="0" borderId="8" xfId="18" applyNumberFormat="1" applyFont="1" applyFill="1" applyBorder="1" applyAlignment="1" applyProtection="1">
      <alignment horizontal="center"/>
      <protection/>
    </xf>
    <xf numFmtId="0" fontId="18" fillId="0" borderId="8" xfId="18" applyNumberFormat="1" applyFont="1" applyFill="1" applyBorder="1" applyAlignment="1" applyProtection="1">
      <alignment horizontal="center"/>
      <protection/>
    </xf>
    <xf numFmtId="3" fontId="19" fillId="0" borderId="8" xfId="18" applyNumberFormat="1" applyFont="1" applyFill="1" applyBorder="1" applyAlignment="1" applyProtection="1">
      <alignment horizontal="center"/>
      <protection/>
    </xf>
    <xf numFmtId="3" fontId="18" fillId="0" borderId="8" xfId="18" applyNumberFormat="1" applyFont="1" applyFill="1" applyBorder="1" applyAlignment="1" applyProtection="1">
      <alignment horizontal="center"/>
      <protection/>
    </xf>
    <xf numFmtId="0" fontId="21" fillId="0" borderId="8" xfId="18" applyNumberFormat="1" applyFont="1" applyFill="1" applyBorder="1" applyAlignment="1" applyProtection="1">
      <alignment horizontal="center"/>
      <protection/>
    </xf>
    <xf numFmtId="3" fontId="20" fillId="0" borderId="8" xfId="18" applyNumberFormat="1" applyFont="1" applyFill="1" applyBorder="1" applyAlignment="1" applyProtection="1">
      <alignment horizontal="center"/>
      <protection/>
    </xf>
    <xf numFmtId="184" fontId="18" fillId="0" borderId="9" xfId="0" applyNumberFormat="1" applyFont="1" applyFill="1" applyBorder="1" applyAlignment="1" applyProtection="1">
      <alignment horizontal="center" vertical="center" wrapText="1"/>
      <protection/>
    </xf>
    <xf numFmtId="171" fontId="19" fillId="3" borderId="10" xfId="21" applyFont="1" applyFill="1" applyBorder="1" applyAlignment="1" applyProtection="1">
      <alignment horizontal="center" vertical="center"/>
      <protection/>
    </xf>
    <xf numFmtId="10" fontId="19" fillId="3" borderId="10" xfId="18" applyNumberFormat="1" applyFont="1" applyFill="1" applyBorder="1" applyAlignment="1" applyProtection="1">
      <alignment horizontal="center" vertical="center"/>
      <protection/>
    </xf>
    <xf numFmtId="171" fontId="19" fillId="2" borderId="9" xfId="21" applyFont="1" applyFill="1" applyBorder="1" applyAlignment="1" applyProtection="1">
      <alignment horizontal="center" vertical="center"/>
      <protection/>
    </xf>
    <xf numFmtId="10" fontId="19" fillId="2" borderId="9" xfId="18" applyNumberFormat="1" applyFont="1" applyFill="1" applyBorder="1" applyAlignment="1" applyProtection="1">
      <alignment horizontal="center" vertical="center"/>
      <protection/>
    </xf>
    <xf numFmtId="171" fontId="19" fillId="0" borderId="9" xfId="21" applyFont="1" applyFill="1" applyBorder="1" applyAlignment="1" applyProtection="1">
      <alignment horizontal="center" vertical="center"/>
      <protection/>
    </xf>
    <xf numFmtId="10" fontId="19" fillId="0" borderId="9" xfId="18" applyNumberFormat="1" applyFont="1" applyFill="1" applyBorder="1" applyAlignment="1" applyProtection="1">
      <alignment horizontal="center" vertical="center"/>
      <protection/>
    </xf>
    <xf numFmtId="171" fontId="20" fillId="0" borderId="9" xfId="21" applyFont="1" applyFill="1" applyBorder="1" applyAlignment="1" applyProtection="1">
      <alignment horizontal="center" vertical="center"/>
      <protection/>
    </xf>
    <xf numFmtId="10" fontId="20" fillId="0" borderId="9" xfId="18" applyNumberFormat="1" applyFont="1" applyFill="1" applyBorder="1" applyAlignment="1" applyProtection="1">
      <alignment horizontal="center" vertical="center"/>
      <protection/>
    </xf>
    <xf numFmtId="171" fontId="18" fillId="0" borderId="9" xfId="21" applyFont="1" applyFill="1" applyBorder="1" applyAlignment="1" applyProtection="1">
      <alignment horizontal="center" vertical="center"/>
      <protection/>
    </xf>
    <xf numFmtId="10" fontId="18" fillId="0" borderId="9" xfId="18" applyNumberFormat="1" applyFont="1" applyFill="1" applyBorder="1" applyAlignment="1" applyProtection="1">
      <alignment horizontal="center" vertical="center"/>
      <protection/>
    </xf>
    <xf numFmtId="10" fontId="19" fillId="0" borderId="9" xfId="21" applyNumberFormat="1" applyFont="1" applyFill="1" applyBorder="1" applyAlignment="1" applyProtection="1">
      <alignment horizontal="center" vertical="center"/>
      <protection/>
    </xf>
    <xf numFmtId="171" fontId="21" fillId="0" borderId="9" xfId="21" applyFont="1" applyFill="1" applyBorder="1" applyAlignment="1" applyProtection="1">
      <alignment horizontal="center" vertical="center"/>
      <protection/>
    </xf>
    <xf numFmtId="10" fontId="21" fillId="0" borderId="9" xfId="18" applyNumberFormat="1" applyFont="1" applyFill="1" applyBorder="1" applyAlignment="1" applyProtection="1">
      <alignment horizontal="center" vertical="center"/>
      <protection/>
    </xf>
    <xf numFmtId="171" fontId="20" fillId="0" borderId="11" xfId="21" applyFont="1" applyFill="1" applyBorder="1" applyAlignment="1" applyProtection="1">
      <alignment horizontal="center" vertical="center"/>
      <protection/>
    </xf>
    <xf numFmtId="10" fontId="20" fillId="0" borderId="11" xfId="18" applyNumberFormat="1" applyFont="1" applyFill="1" applyBorder="1" applyAlignment="1" applyProtection="1">
      <alignment horizontal="center" vertical="center"/>
      <protection/>
    </xf>
    <xf numFmtId="0" fontId="8" fillId="0" borderId="4" xfId="18" applyNumberFormat="1" applyFont="1" applyFill="1" applyBorder="1" applyAlignment="1" applyProtection="1">
      <alignment horizontal="center" vertical="center"/>
      <protection/>
    </xf>
    <xf numFmtId="0" fontId="8" fillId="0" borderId="5" xfId="18" applyNumberFormat="1" applyFont="1" applyFill="1" applyBorder="1" applyAlignment="1" applyProtection="1">
      <alignment horizontal="center" vertical="center"/>
      <protection/>
    </xf>
    <xf numFmtId="0" fontId="8" fillId="0" borderId="12" xfId="18" applyNumberFormat="1" applyFont="1" applyFill="1" applyBorder="1" applyAlignment="1" applyProtection="1">
      <alignment horizontal="center" vertical="center"/>
      <protection/>
    </xf>
    <xf numFmtId="10" fontId="22" fillId="0" borderId="13" xfId="18" applyNumberFormat="1" applyFont="1" applyFill="1" applyBorder="1" applyAlignment="1" applyProtection="1">
      <alignment horizontal="center" vertical="center" wrapText="1"/>
      <protection/>
    </xf>
    <xf numFmtId="0" fontId="12" fillId="3" borderId="3" xfId="18" applyNumberFormat="1" applyFont="1" applyFill="1" applyBorder="1" applyAlignment="1" applyProtection="1">
      <alignment vertical="top"/>
      <protection/>
    </xf>
    <xf numFmtId="0" fontId="9" fillId="0" borderId="0" xfId="18" applyNumberFormat="1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18" applyNumberFormat="1" applyFont="1" applyFill="1" applyBorder="1" applyAlignment="1" applyProtection="1">
      <alignment horizontal="center" vertical="top"/>
      <protection/>
    </xf>
    <xf numFmtId="0" fontId="9" fillId="0" borderId="0" xfId="18" applyNumberFormat="1" applyFont="1" applyFill="1" applyBorder="1" applyAlignment="1" applyProtection="1">
      <alignment horizontal="right"/>
      <protection/>
    </xf>
    <xf numFmtId="10" fontId="9" fillId="0" borderId="0" xfId="18" applyNumberFormat="1" applyFont="1" applyFill="1" applyBorder="1" applyAlignment="1" applyProtection="1">
      <alignment horizontal="right" vertical="top"/>
      <protection/>
    </xf>
    <xf numFmtId="0" fontId="11" fillId="0" borderId="0" xfId="0" applyFont="1" applyAlignment="1">
      <alignment horizontal="center" wrapText="1"/>
    </xf>
    <xf numFmtId="0" fontId="12" fillId="0" borderId="0" xfId="18" applyNumberFormat="1" applyFont="1" applyFill="1" applyBorder="1" applyAlignment="1" applyProtection="1">
      <alignment vertical="top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Доходы 2006         3 чтение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75" workbookViewId="0" topLeftCell="A20">
      <selection activeCell="H8" sqref="H8"/>
    </sheetView>
  </sheetViews>
  <sheetFormatPr defaultColWidth="9.140625" defaultRowHeight="12.75"/>
  <cols>
    <col min="1" max="1" width="7.57421875" style="5" customWidth="1"/>
    <col min="2" max="2" width="87.7109375" style="5" customWidth="1"/>
    <col min="3" max="3" width="36.8515625" style="5" hidden="1" customWidth="1"/>
    <col min="4" max="4" width="19.7109375" style="6" customWidth="1"/>
    <col min="5" max="5" width="19.7109375" style="17" customWidth="1"/>
    <col min="6" max="6" width="15.00390625" style="18" customWidth="1"/>
    <col min="7" max="8" width="9.140625" style="5" customWidth="1"/>
    <col min="9" max="9" width="19.8515625" style="5" customWidth="1"/>
    <col min="10" max="10" width="13.28125" style="5" bestFit="1" customWidth="1"/>
    <col min="11" max="16384" width="9.140625" style="5" customWidth="1"/>
  </cols>
  <sheetData>
    <row r="1" spans="1:6" s="1" customFormat="1" ht="21" customHeight="1" thickBot="1">
      <c r="A1" s="122" t="s">
        <v>187</v>
      </c>
      <c r="B1" s="122"/>
      <c r="C1" s="122"/>
      <c r="D1" s="122"/>
      <c r="E1" s="122"/>
      <c r="F1" s="122"/>
    </row>
    <row r="2" spans="1:6" s="2" customFormat="1" ht="48.75" customHeight="1" thickBot="1">
      <c r="A2" s="114" t="s">
        <v>0</v>
      </c>
      <c r="B2" s="115" t="s">
        <v>1</v>
      </c>
      <c r="C2" s="116" t="s">
        <v>2</v>
      </c>
      <c r="D2" s="65" t="s">
        <v>191</v>
      </c>
      <c r="E2" s="66" t="s">
        <v>194</v>
      </c>
      <c r="F2" s="117" t="s">
        <v>130</v>
      </c>
    </row>
    <row r="3" spans="1:6" s="1" customFormat="1" ht="12.75" customHeight="1">
      <c r="A3" s="88"/>
      <c r="B3" s="118" t="s">
        <v>26</v>
      </c>
      <c r="C3" s="89" t="s">
        <v>27</v>
      </c>
      <c r="D3" s="99">
        <f>D4+D13+D27</f>
        <v>27095.6</v>
      </c>
      <c r="E3" s="99">
        <f>E4+E13+E27</f>
        <v>27125.8</v>
      </c>
      <c r="F3" s="100">
        <f aca="true" t="shared" si="0" ref="F3:F11">(E3/D3)</f>
        <v>1.0011145721076484</v>
      </c>
    </row>
    <row r="4" spans="1:6" s="1" customFormat="1" ht="13.5" customHeight="1">
      <c r="A4" s="73" t="s">
        <v>3</v>
      </c>
      <c r="B4" s="69" t="s">
        <v>56</v>
      </c>
      <c r="C4" s="90" t="s">
        <v>4</v>
      </c>
      <c r="D4" s="101">
        <f>D5+D10</f>
        <v>21277.5</v>
      </c>
      <c r="E4" s="101">
        <f>E5+E10</f>
        <v>22024.6</v>
      </c>
      <c r="F4" s="102">
        <f t="shared" si="0"/>
        <v>1.0351122077311714</v>
      </c>
    </row>
    <row r="5" spans="1:6" s="1" customFormat="1" ht="12.75" customHeight="1">
      <c r="A5" s="74" t="s">
        <v>81</v>
      </c>
      <c r="B5" s="71" t="s">
        <v>5</v>
      </c>
      <c r="C5" s="91" t="s">
        <v>6</v>
      </c>
      <c r="D5" s="103">
        <f>D6+D9</f>
        <v>16068</v>
      </c>
      <c r="E5" s="103">
        <f>E6+E9</f>
        <v>19870.2</v>
      </c>
      <c r="F5" s="104">
        <f t="shared" si="0"/>
        <v>1.2366318147871547</v>
      </c>
    </row>
    <row r="6" spans="1:10" s="1" customFormat="1" ht="18" customHeight="1">
      <c r="A6" s="76" t="s">
        <v>7</v>
      </c>
      <c r="B6" s="77" t="s">
        <v>43</v>
      </c>
      <c r="C6" s="92" t="s">
        <v>33</v>
      </c>
      <c r="D6" s="105">
        <f>D7+D8</f>
        <v>12891</v>
      </c>
      <c r="E6" s="105">
        <f>E7+E8</f>
        <v>16584</v>
      </c>
      <c r="F6" s="106">
        <f t="shared" si="0"/>
        <v>1.2864789387945077</v>
      </c>
      <c r="I6" s="19"/>
      <c r="J6" s="19"/>
    </row>
    <row r="7" spans="1:6" s="1" customFormat="1" ht="18" customHeight="1">
      <c r="A7" s="78" t="s">
        <v>8</v>
      </c>
      <c r="B7" s="79" t="s">
        <v>44</v>
      </c>
      <c r="C7" s="93" t="s">
        <v>9</v>
      </c>
      <c r="D7" s="98">
        <v>10707</v>
      </c>
      <c r="E7" s="107">
        <v>14285.4</v>
      </c>
      <c r="F7" s="108">
        <f t="shared" si="0"/>
        <v>1.3342112636592882</v>
      </c>
    </row>
    <row r="8" spans="1:6" s="1" customFormat="1" ht="18" customHeight="1">
      <c r="A8" s="78" t="s">
        <v>10</v>
      </c>
      <c r="B8" s="79" t="s">
        <v>45</v>
      </c>
      <c r="C8" s="93" t="s">
        <v>11</v>
      </c>
      <c r="D8" s="98">
        <v>2184</v>
      </c>
      <c r="E8" s="107">
        <v>2298.6</v>
      </c>
      <c r="F8" s="108">
        <f t="shared" si="0"/>
        <v>1.0524725274725275</v>
      </c>
    </row>
    <row r="9" spans="1:6" s="1" customFormat="1" ht="18" customHeight="1">
      <c r="A9" s="78" t="s">
        <v>12</v>
      </c>
      <c r="B9" s="79" t="s">
        <v>13</v>
      </c>
      <c r="C9" s="93" t="s">
        <v>28</v>
      </c>
      <c r="D9" s="98">
        <v>3177</v>
      </c>
      <c r="E9" s="107">
        <v>3286.2</v>
      </c>
      <c r="F9" s="108">
        <f t="shared" si="0"/>
        <v>1.0343720491029271</v>
      </c>
    </row>
    <row r="10" spans="1:6" s="1" customFormat="1" ht="12.75" customHeight="1">
      <c r="A10" s="74" t="s">
        <v>87</v>
      </c>
      <c r="B10" s="71" t="s">
        <v>14</v>
      </c>
      <c r="C10" s="91" t="s">
        <v>15</v>
      </c>
      <c r="D10" s="103">
        <f>D11+D12</f>
        <v>5209.5</v>
      </c>
      <c r="E10" s="103">
        <f>E11+E12</f>
        <v>2154.3999999999996</v>
      </c>
      <c r="F10" s="104">
        <f t="shared" si="0"/>
        <v>0.4135521643151933</v>
      </c>
    </row>
    <row r="11" spans="1:6" s="1" customFormat="1" ht="45" customHeight="1">
      <c r="A11" s="78" t="s">
        <v>16</v>
      </c>
      <c r="B11" s="79" t="s">
        <v>96</v>
      </c>
      <c r="C11" s="93" t="s">
        <v>32</v>
      </c>
      <c r="D11" s="98">
        <v>5209.5</v>
      </c>
      <c r="E11" s="107">
        <v>2121.7</v>
      </c>
      <c r="F11" s="108">
        <f t="shared" si="0"/>
        <v>0.4072751703618389</v>
      </c>
    </row>
    <row r="12" spans="1:6" s="1" customFormat="1" ht="18" customHeight="1">
      <c r="A12" s="78" t="s">
        <v>17</v>
      </c>
      <c r="B12" s="79" t="s">
        <v>46</v>
      </c>
      <c r="C12" s="93" t="s">
        <v>102</v>
      </c>
      <c r="D12" s="107">
        <v>0</v>
      </c>
      <c r="E12" s="107">
        <v>32.7</v>
      </c>
      <c r="F12" s="108"/>
    </row>
    <row r="13" spans="1:6" s="2" customFormat="1" ht="12.75" customHeight="1">
      <c r="A13" s="68" t="s">
        <v>18</v>
      </c>
      <c r="B13" s="69" t="s">
        <v>19</v>
      </c>
      <c r="C13" s="90" t="s">
        <v>57</v>
      </c>
      <c r="D13" s="101">
        <f>D14+D19+D17+D25</f>
        <v>2401</v>
      </c>
      <c r="E13" s="101">
        <f>E14+E19+E17+E25</f>
        <v>1443.7</v>
      </c>
      <c r="F13" s="102">
        <f aca="true" t="shared" si="1" ref="F13:F20">(E13/D13)</f>
        <v>0.6012911286963766</v>
      </c>
    </row>
    <row r="14" spans="1:6" s="2" customFormat="1" ht="37.5" customHeight="1">
      <c r="A14" s="74" t="s">
        <v>81</v>
      </c>
      <c r="B14" s="80" t="s">
        <v>20</v>
      </c>
      <c r="C14" s="94" t="s">
        <v>29</v>
      </c>
      <c r="D14" s="98">
        <v>1100</v>
      </c>
      <c r="E14" s="103">
        <f>E15+E16</f>
        <v>848.2</v>
      </c>
      <c r="F14" s="104">
        <f t="shared" si="1"/>
        <v>0.7710909090909092</v>
      </c>
    </row>
    <row r="15" spans="1:6" s="2" customFormat="1" ht="37.5" customHeight="1">
      <c r="A15" s="78" t="s">
        <v>7</v>
      </c>
      <c r="B15" s="79" t="s">
        <v>53</v>
      </c>
      <c r="C15" s="95" t="s">
        <v>54</v>
      </c>
      <c r="D15" s="98">
        <v>75</v>
      </c>
      <c r="E15" s="107">
        <v>0</v>
      </c>
      <c r="F15" s="108">
        <f t="shared" si="1"/>
        <v>0</v>
      </c>
    </row>
    <row r="16" spans="1:6" s="1" customFormat="1" ht="62.25" customHeight="1">
      <c r="A16" s="78" t="s">
        <v>12</v>
      </c>
      <c r="B16" s="79" t="s">
        <v>55</v>
      </c>
      <c r="C16" s="93" t="s">
        <v>34</v>
      </c>
      <c r="D16" s="98">
        <v>1030</v>
      </c>
      <c r="E16" s="107">
        <v>848.2</v>
      </c>
      <c r="F16" s="108">
        <f t="shared" si="1"/>
        <v>0.823495145631068</v>
      </c>
    </row>
    <row r="17" spans="1:6" s="1" customFormat="1" ht="27.75" customHeight="1">
      <c r="A17" s="74" t="s">
        <v>87</v>
      </c>
      <c r="B17" s="80" t="s">
        <v>97</v>
      </c>
      <c r="C17" s="94" t="s">
        <v>98</v>
      </c>
      <c r="D17" s="103">
        <f>D18</f>
        <v>400</v>
      </c>
      <c r="E17" s="103">
        <f>E18</f>
        <v>0</v>
      </c>
      <c r="F17" s="104">
        <f t="shared" si="1"/>
        <v>0</v>
      </c>
    </row>
    <row r="18" spans="1:6" s="1" customFormat="1" ht="61.5" customHeight="1">
      <c r="A18" s="81" t="s">
        <v>16</v>
      </c>
      <c r="B18" s="79" t="s">
        <v>100</v>
      </c>
      <c r="C18" s="93" t="s">
        <v>99</v>
      </c>
      <c r="D18" s="98">
        <v>400</v>
      </c>
      <c r="E18" s="107">
        <v>0</v>
      </c>
      <c r="F18" s="108">
        <f t="shared" si="1"/>
        <v>0</v>
      </c>
    </row>
    <row r="19" spans="1:6" s="2" customFormat="1" ht="14.25">
      <c r="A19" s="74" t="s">
        <v>74</v>
      </c>
      <c r="B19" s="75" t="s">
        <v>21</v>
      </c>
      <c r="C19" s="91" t="s">
        <v>22</v>
      </c>
      <c r="D19" s="103">
        <f>D20+D23+D24</f>
        <v>901</v>
      </c>
      <c r="E19" s="103">
        <f>E20+E23+E24</f>
        <v>595.5</v>
      </c>
      <c r="F19" s="104">
        <f t="shared" si="1"/>
        <v>0.6609322974472808</v>
      </c>
    </row>
    <row r="20" spans="1:6" s="1" customFormat="1" ht="55.5" customHeight="1">
      <c r="A20" s="78" t="s">
        <v>59</v>
      </c>
      <c r="B20" s="79" t="s">
        <v>35</v>
      </c>
      <c r="C20" s="93" t="s">
        <v>48</v>
      </c>
      <c r="D20" s="98">
        <v>125</v>
      </c>
      <c r="E20" s="107">
        <v>126</v>
      </c>
      <c r="F20" s="108">
        <f t="shared" si="1"/>
        <v>1.008</v>
      </c>
    </row>
    <row r="21" spans="1:6" s="1" customFormat="1" ht="53.25" customHeight="1" hidden="1">
      <c r="A21" s="78" t="s">
        <v>23</v>
      </c>
      <c r="B21" s="79" t="s">
        <v>39</v>
      </c>
      <c r="C21" s="93" t="s">
        <v>36</v>
      </c>
      <c r="D21" s="107">
        <v>555</v>
      </c>
      <c r="E21" s="107"/>
      <c r="F21" s="108">
        <f>(E21/D21)*100</f>
        <v>0</v>
      </c>
    </row>
    <row r="22" spans="1:6" s="1" customFormat="1" ht="15" hidden="1">
      <c r="A22" s="78" t="s">
        <v>24</v>
      </c>
      <c r="B22" s="82" t="s">
        <v>30</v>
      </c>
      <c r="C22" s="93" t="s">
        <v>25</v>
      </c>
      <c r="D22" s="107" t="e">
        <f>#REF!+D33+D44</f>
        <v>#REF!</v>
      </c>
      <c r="E22" s="107"/>
      <c r="F22" s="108" t="e">
        <f>(E22/D22)*100</f>
        <v>#REF!</v>
      </c>
    </row>
    <row r="23" spans="1:6" s="1" customFormat="1" ht="45">
      <c r="A23" s="78" t="s">
        <v>23</v>
      </c>
      <c r="B23" s="79" t="s">
        <v>49</v>
      </c>
      <c r="C23" s="93" t="s">
        <v>47</v>
      </c>
      <c r="D23" s="98">
        <v>771</v>
      </c>
      <c r="E23" s="107">
        <v>452</v>
      </c>
      <c r="F23" s="108">
        <f>(E23/D23)</f>
        <v>0.5862516212710766</v>
      </c>
    </row>
    <row r="24" spans="1:6" s="1" customFormat="1" ht="32.25" customHeight="1">
      <c r="A24" s="78" t="s">
        <v>101</v>
      </c>
      <c r="B24" s="79" t="s">
        <v>60</v>
      </c>
      <c r="C24" s="93" t="s">
        <v>50</v>
      </c>
      <c r="D24" s="98">
        <v>5</v>
      </c>
      <c r="E24" s="107">
        <v>17.5</v>
      </c>
      <c r="F24" s="108">
        <f>(E24/D24)</f>
        <v>3.5</v>
      </c>
    </row>
    <row r="25" spans="1:6" s="1" customFormat="1" ht="22.5" customHeight="1">
      <c r="A25" s="74" t="s">
        <v>103</v>
      </c>
      <c r="B25" s="80" t="s">
        <v>104</v>
      </c>
      <c r="C25" s="91" t="s">
        <v>105</v>
      </c>
      <c r="D25" s="103">
        <f>D26</f>
        <v>0</v>
      </c>
      <c r="E25" s="103">
        <f>E26</f>
        <v>0</v>
      </c>
      <c r="F25" s="109">
        <f>F26</f>
        <v>0</v>
      </c>
    </row>
    <row r="26" spans="1:6" s="1" customFormat="1" ht="31.5" customHeight="1">
      <c r="A26" s="78" t="s">
        <v>92</v>
      </c>
      <c r="B26" s="79" t="s">
        <v>107</v>
      </c>
      <c r="C26" s="93" t="s">
        <v>106</v>
      </c>
      <c r="D26" s="107"/>
      <c r="E26" s="107">
        <v>0</v>
      </c>
      <c r="F26" s="108"/>
    </row>
    <row r="27" spans="1:6" s="1" customFormat="1" ht="14.25">
      <c r="A27" s="68" t="s">
        <v>24</v>
      </c>
      <c r="B27" s="69" t="s">
        <v>30</v>
      </c>
      <c r="C27" s="90" t="s">
        <v>40</v>
      </c>
      <c r="D27" s="101">
        <f>D28+D31+D34+D43</f>
        <v>3417.1</v>
      </c>
      <c r="E27" s="101">
        <f>E28+E31+E34+E43</f>
        <v>3657.5</v>
      </c>
      <c r="F27" s="102">
        <f>(E27/D27)</f>
        <v>1.0703520529103625</v>
      </c>
    </row>
    <row r="28" spans="1:6" s="1" customFormat="1" ht="17.25" customHeight="1">
      <c r="A28" s="74" t="s">
        <v>81</v>
      </c>
      <c r="B28" s="80" t="s">
        <v>82</v>
      </c>
      <c r="C28" s="91" t="s">
        <v>84</v>
      </c>
      <c r="D28" s="103">
        <f>D29</f>
        <v>0</v>
      </c>
      <c r="E28" s="103">
        <f>E29</f>
        <v>0</v>
      </c>
      <c r="F28" s="104"/>
    </row>
    <row r="29" spans="1:6" s="1" customFormat="1" ht="15">
      <c r="A29" s="76" t="s">
        <v>7</v>
      </c>
      <c r="B29" s="77" t="s">
        <v>83</v>
      </c>
      <c r="C29" s="92" t="s">
        <v>85</v>
      </c>
      <c r="D29" s="105">
        <f>D30</f>
        <v>0</v>
      </c>
      <c r="E29" s="105">
        <f>E30</f>
        <v>0</v>
      </c>
      <c r="F29" s="106"/>
    </row>
    <row r="30" spans="1:6" s="1" customFormat="1" ht="30">
      <c r="A30" s="78" t="s">
        <v>8</v>
      </c>
      <c r="B30" s="79" t="s">
        <v>86</v>
      </c>
      <c r="C30" s="93" t="s">
        <v>58</v>
      </c>
      <c r="D30" s="107">
        <v>0</v>
      </c>
      <c r="E30" s="107">
        <v>0</v>
      </c>
      <c r="F30" s="108"/>
    </row>
    <row r="31" spans="1:6" s="1" customFormat="1" ht="28.5">
      <c r="A31" s="74" t="s">
        <v>87</v>
      </c>
      <c r="B31" s="80" t="s">
        <v>88</v>
      </c>
      <c r="C31" s="91" t="s">
        <v>89</v>
      </c>
      <c r="D31" s="103">
        <f>D32</f>
        <v>0</v>
      </c>
      <c r="E31" s="107">
        <v>0</v>
      </c>
      <c r="F31" s="108"/>
    </row>
    <row r="32" spans="1:6" s="1" customFormat="1" ht="15">
      <c r="A32" s="76" t="s">
        <v>16</v>
      </c>
      <c r="B32" s="77" t="s">
        <v>90</v>
      </c>
      <c r="C32" s="92" t="s">
        <v>41</v>
      </c>
      <c r="D32" s="105"/>
      <c r="E32" s="107">
        <v>0</v>
      </c>
      <c r="F32" s="108"/>
    </row>
    <row r="33" spans="1:6" s="2" customFormat="1" ht="30" customHeight="1">
      <c r="A33" s="83" t="s">
        <v>91</v>
      </c>
      <c r="B33" s="84" t="s">
        <v>37</v>
      </c>
      <c r="C33" s="96" t="s">
        <v>42</v>
      </c>
      <c r="D33" s="110"/>
      <c r="E33" s="103">
        <v>0</v>
      </c>
      <c r="F33" s="108"/>
    </row>
    <row r="34" spans="1:6" s="2" customFormat="1" ht="28.5">
      <c r="A34" s="74" t="s">
        <v>74</v>
      </c>
      <c r="B34" s="80" t="s">
        <v>51</v>
      </c>
      <c r="C34" s="91" t="s">
        <v>52</v>
      </c>
      <c r="D34" s="103">
        <f>D35+D39</f>
        <v>3417.1</v>
      </c>
      <c r="E34" s="103">
        <f>E35+E39</f>
        <v>3657.5</v>
      </c>
      <c r="F34" s="104">
        <f aca="true" t="shared" si="2" ref="F34:F42">(E34/D34)</f>
        <v>1.0703520529103625</v>
      </c>
    </row>
    <row r="35" spans="1:6" s="2" customFormat="1" ht="30">
      <c r="A35" s="76" t="s">
        <v>59</v>
      </c>
      <c r="B35" s="77" t="s">
        <v>68</v>
      </c>
      <c r="C35" s="92" t="s">
        <v>69</v>
      </c>
      <c r="D35" s="105">
        <f>D36</f>
        <v>724.1</v>
      </c>
      <c r="E35" s="105">
        <f>E36</f>
        <v>815.9</v>
      </c>
      <c r="F35" s="106">
        <f t="shared" si="2"/>
        <v>1.126778069327441</v>
      </c>
    </row>
    <row r="36" spans="1:6" s="2" customFormat="1" ht="46.5" customHeight="1">
      <c r="A36" s="83" t="s">
        <v>75</v>
      </c>
      <c r="B36" s="84" t="s">
        <v>70</v>
      </c>
      <c r="C36" s="96" t="s">
        <v>71</v>
      </c>
      <c r="D36" s="98">
        <v>724.1</v>
      </c>
      <c r="E36" s="110">
        <f>E37+E38</f>
        <v>815.9</v>
      </c>
      <c r="F36" s="111">
        <f t="shared" si="2"/>
        <v>1.126778069327441</v>
      </c>
    </row>
    <row r="37" spans="1:6" s="2" customFormat="1" ht="45">
      <c r="A37" s="85" t="s">
        <v>76</v>
      </c>
      <c r="B37" s="79" t="s">
        <v>72</v>
      </c>
      <c r="C37" s="93" t="s">
        <v>61</v>
      </c>
      <c r="D37" s="98">
        <v>724.1</v>
      </c>
      <c r="E37" s="107">
        <v>755.9</v>
      </c>
      <c r="F37" s="108">
        <f t="shared" si="2"/>
        <v>1.0439165861068913</v>
      </c>
    </row>
    <row r="38" spans="1:6" s="2" customFormat="1" ht="66.75" customHeight="1">
      <c r="A38" s="85" t="s">
        <v>77</v>
      </c>
      <c r="B38" s="79" t="s">
        <v>73</v>
      </c>
      <c r="C38" s="93" t="s">
        <v>62</v>
      </c>
      <c r="D38" s="107">
        <v>30</v>
      </c>
      <c r="E38" s="107">
        <v>60</v>
      </c>
      <c r="F38" s="108">
        <f t="shared" si="2"/>
        <v>2</v>
      </c>
    </row>
    <row r="39" spans="1:6" s="2" customFormat="1" ht="30">
      <c r="A39" s="86" t="s">
        <v>23</v>
      </c>
      <c r="B39" s="77" t="s">
        <v>179</v>
      </c>
      <c r="C39" s="92" t="s">
        <v>63</v>
      </c>
      <c r="D39" s="105">
        <f>D40</f>
        <v>2693</v>
      </c>
      <c r="E39" s="105">
        <f>E40</f>
        <v>2841.6</v>
      </c>
      <c r="F39" s="106">
        <f t="shared" si="2"/>
        <v>1.0551800965466023</v>
      </c>
    </row>
    <row r="40" spans="1:6" s="2" customFormat="1" ht="45">
      <c r="A40" s="87" t="s">
        <v>78</v>
      </c>
      <c r="B40" s="84" t="s">
        <v>178</v>
      </c>
      <c r="C40" s="96" t="s">
        <v>64</v>
      </c>
      <c r="D40" s="110">
        <v>2693</v>
      </c>
      <c r="E40" s="110">
        <f>E41+E42</f>
        <v>2841.6</v>
      </c>
      <c r="F40" s="111">
        <f t="shared" si="2"/>
        <v>1.0551800965466023</v>
      </c>
    </row>
    <row r="41" spans="1:6" s="2" customFormat="1" ht="32.25" customHeight="1">
      <c r="A41" s="78" t="s">
        <v>79</v>
      </c>
      <c r="B41" s="79" t="s">
        <v>65</v>
      </c>
      <c r="C41" s="93" t="s">
        <v>66</v>
      </c>
      <c r="D41" s="98">
        <v>2776.7</v>
      </c>
      <c r="E41" s="107">
        <v>2696.4</v>
      </c>
      <c r="F41" s="108">
        <f t="shared" si="2"/>
        <v>0.9710807793423849</v>
      </c>
    </row>
    <row r="42" spans="1:6" s="2" customFormat="1" ht="31.5" customHeight="1">
      <c r="A42" s="78" t="s">
        <v>80</v>
      </c>
      <c r="B42" s="79" t="s">
        <v>177</v>
      </c>
      <c r="C42" s="93" t="s">
        <v>67</v>
      </c>
      <c r="D42" s="98">
        <v>116.4</v>
      </c>
      <c r="E42" s="107">
        <v>145.2</v>
      </c>
      <c r="F42" s="108">
        <f t="shared" si="2"/>
        <v>1.247422680412371</v>
      </c>
    </row>
    <row r="43" spans="1:6" s="2" customFormat="1" ht="14.25">
      <c r="A43" s="70" t="s">
        <v>94</v>
      </c>
      <c r="B43" s="72" t="s">
        <v>95</v>
      </c>
      <c r="C43" s="94" t="s">
        <v>93</v>
      </c>
      <c r="D43" s="103">
        <f>D44</f>
        <v>0</v>
      </c>
      <c r="E43" s="103">
        <f>E44</f>
        <v>0</v>
      </c>
      <c r="F43" s="104"/>
    </row>
    <row r="44" spans="1:6" s="1" customFormat="1" ht="30.75" customHeight="1" thickBot="1">
      <c r="A44" s="76" t="s">
        <v>92</v>
      </c>
      <c r="B44" s="77" t="s">
        <v>38</v>
      </c>
      <c r="C44" s="97" t="s">
        <v>31</v>
      </c>
      <c r="D44" s="112">
        <v>0</v>
      </c>
      <c r="E44" s="112">
        <v>0</v>
      </c>
      <c r="F44" s="113"/>
    </row>
    <row r="45" spans="1:6" s="1" customFormat="1" ht="19.5" customHeight="1">
      <c r="A45" s="121" t="s">
        <v>131</v>
      </c>
      <c r="B45" s="121"/>
      <c r="C45" s="120"/>
      <c r="D45" s="120"/>
      <c r="E45" s="123" t="s">
        <v>185</v>
      </c>
      <c r="F45" s="123"/>
    </row>
    <row r="46" spans="1:6" s="1" customFormat="1" ht="18.75" customHeight="1">
      <c r="A46" s="62" t="s">
        <v>148</v>
      </c>
      <c r="B46" s="62"/>
      <c r="C46" s="7"/>
      <c r="D46" s="8"/>
      <c r="E46" s="124" t="s">
        <v>186</v>
      </c>
      <c r="F46" s="124"/>
    </row>
    <row r="47" spans="1:6" s="2" customFormat="1" ht="15.75">
      <c r="A47" s="119"/>
      <c r="B47" s="119"/>
      <c r="C47" s="7"/>
      <c r="D47" s="8"/>
      <c r="E47" s="11"/>
      <c r="F47" s="12"/>
    </row>
    <row r="48" spans="1:6" s="1" customFormat="1" ht="69.75" customHeight="1">
      <c r="A48" s="5"/>
      <c r="B48" s="5"/>
      <c r="C48" s="5"/>
      <c r="D48" s="6"/>
      <c r="E48" s="13"/>
      <c r="F48" s="14"/>
    </row>
    <row r="49" spans="1:6" s="1" customFormat="1" ht="19.5">
      <c r="A49" s="5"/>
      <c r="B49" s="5"/>
      <c r="C49" s="5"/>
      <c r="D49" s="6"/>
      <c r="E49" s="13"/>
      <c r="F49" s="14"/>
    </row>
    <row r="50" spans="1:6" s="1" customFormat="1" ht="71.25" customHeight="1">
      <c r="A50" s="5"/>
      <c r="B50" s="5"/>
      <c r="C50" s="5"/>
      <c r="D50" s="6"/>
      <c r="E50" s="13"/>
      <c r="F50" s="14"/>
    </row>
    <row r="51" spans="1:6" s="1" customFormat="1" ht="19.5">
      <c r="A51" s="5"/>
      <c r="B51" s="5"/>
      <c r="C51" s="5"/>
      <c r="D51" s="6"/>
      <c r="E51" s="13"/>
      <c r="F51" s="14"/>
    </row>
    <row r="52" spans="1:6" s="1" customFormat="1" ht="57.75" customHeight="1">
      <c r="A52" s="5"/>
      <c r="B52" s="5"/>
      <c r="C52" s="5"/>
      <c r="D52" s="6"/>
      <c r="E52" s="13"/>
      <c r="F52" s="14"/>
    </row>
    <row r="53" spans="1:6" s="1" customFormat="1" ht="21.75" customHeight="1">
      <c r="A53" s="5"/>
      <c r="B53" s="5"/>
      <c r="C53" s="5"/>
      <c r="D53" s="6"/>
      <c r="E53" s="13"/>
      <c r="F53" s="14"/>
    </row>
    <row r="54" spans="1:6" s="3" customFormat="1" ht="19.5">
      <c r="A54" s="5"/>
      <c r="B54" s="5"/>
      <c r="C54" s="5"/>
      <c r="D54" s="6"/>
      <c r="E54" s="9"/>
      <c r="F54" s="10"/>
    </row>
    <row r="55" spans="1:6" s="4" customFormat="1" ht="37.5" customHeight="1">
      <c r="A55" s="5"/>
      <c r="B55" s="5"/>
      <c r="C55" s="5"/>
      <c r="D55" s="6"/>
      <c r="E55" s="15"/>
      <c r="F55" s="16"/>
    </row>
    <row r="56" spans="1:6" s="1" customFormat="1" ht="63.75" customHeight="1">
      <c r="A56" s="5"/>
      <c r="B56" s="5"/>
      <c r="C56" s="5"/>
      <c r="D56" s="6"/>
      <c r="E56" s="13"/>
      <c r="F56" s="14"/>
    </row>
  </sheetData>
  <mergeCells count="6">
    <mergeCell ref="A47:B47"/>
    <mergeCell ref="C45:D45"/>
    <mergeCell ref="A45:B45"/>
    <mergeCell ref="A1:F1"/>
    <mergeCell ref="E45:F45"/>
    <mergeCell ref="E46:F46"/>
  </mergeCells>
  <printOptions/>
  <pageMargins left="0.27" right="0.31" top="0.25" bottom="0.2" header="0.25" footer="0"/>
  <pageSetup fitToHeight="0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9"/>
  <sheetViews>
    <sheetView tabSelected="1" workbookViewId="0" topLeftCell="A1">
      <selection activeCell="J204" sqref="J204"/>
    </sheetView>
  </sheetViews>
  <sheetFormatPr defaultColWidth="9.140625" defaultRowHeight="12.75"/>
  <cols>
    <col min="1" max="1" width="55.28125" style="20" customWidth="1"/>
    <col min="2" max="2" width="19.421875" style="21" customWidth="1"/>
    <col min="3" max="3" width="14.7109375" style="21" customWidth="1"/>
    <col min="4" max="4" width="10.00390625" style="22" customWidth="1"/>
  </cols>
  <sheetData>
    <row r="1" spans="1:6" ht="13.5" thickBot="1">
      <c r="A1" s="126" t="s">
        <v>193</v>
      </c>
      <c r="B1" s="126"/>
      <c r="C1" s="126"/>
      <c r="D1" s="126"/>
      <c r="E1" s="126"/>
      <c r="F1" s="126"/>
    </row>
    <row r="2" spans="1:4" ht="42.75" customHeight="1" thickBot="1">
      <c r="A2" s="64" t="s">
        <v>180</v>
      </c>
      <c r="B2" s="65" t="s">
        <v>191</v>
      </c>
      <c r="C2" s="66" t="s">
        <v>192</v>
      </c>
      <c r="D2" s="67" t="s">
        <v>130</v>
      </c>
    </row>
    <row r="3" spans="1:4" ht="24" customHeight="1">
      <c r="A3" s="63" t="s">
        <v>166</v>
      </c>
      <c r="B3" s="52">
        <v>6576.6</v>
      </c>
      <c r="C3" s="52">
        <f>C4</f>
        <v>7421.6</v>
      </c>
      <c r="D3" s="53">
        <f aca="true" t="shared" si="0" ref="D3:D16">C3/B3</f>
        <v>1.1284858437490497</v>
      </c>
    </row>
    <row r="4" spans="1:4" ht="15.75" customHeight="1">
      <c r="A4" s="24" t="s">
        <v>108</v>
      </c>
      <c r="B4" s="44">
        <v>6576.6</v>
      </c>
      <c r="C4" s="44">
        <f>C5+C11+C36+C78+C91+C95</f>
        <v>7421.6</v>
      </c>
      <c r="D4" s="45">
        <f t="shared" si="0"/>
        <v>1.1284858437490497</v>
      </c>
    </row>
    <row r="5" spans="1:4" ht="25.5" customHeight="1">
      <c r="A5" s="25" t="s">
        <v>109</v>
      </c>
      <c r="B5" s="40">
        <v>302.9</v>
      </c>
      <c r="C5" s="40">
        <f>C6</f>
        <v>289.5</v>
      </c>
      <c r="D5" s="41">
        <f t="shared" si="0"/>
        <v>0.9557609772202048</v>
      </c>
    </row>
    <row r="6" spans="1:4" ht="12.75" customHeight="1">
      <c r="A6" s="26" t="s">
        <v>132</v>
      </c>
      <c r="B6" s="42">
        <v>302.9</v>
      </c>
      <c r="C6" s="42">
        <f>C7</f>
        <v>289.5</v>
      </c>
      <c r="D6" s="43">
        <f t="shared" si="0"/>
        <v>0.9557609772202048</v>
      </c>
    </row>
    <row r="7" spans="1:4" ht="12.75" customHeight="1">
      <c r="A7" s="26" t="s">
        <v>133</v>
      </c>
      <c r="B7" s="42">
        <v>302.9</v>
      </c>
      <c r="C7" s="42">
        <f>C8</f>
        <v>289.5</v>
      </c>
      <c r="D7" s="43">
        <f t="shared" si="0"/>
        <v>0.9557609772202048</v>
      </c>
    </row>
    <row r="8" spans="1:4" ht="12.75" customHeight="1">
      <c r="A8" s="27" t="s">
        <v>134</v>
      </c>
      <c r="B8" s="46">
        <v>302.9</v>
      </c>
      <c r="C8" s="47">
        <f>C9+C10</f>
        <v>289.5</v>
      </c>
      <c r="D8" s="23">
        <f t="shared" si="0"/>
        <v>0.9557609772202048</v>
      </c>
    </row>
    <row r="9" spans="1:4" ht="12.75" customHeight="1">
      <c r="A9" s="28" t="s">
        <v>110</v>
      </c>
      <c r="B9" s="46">
        <v>254.8</v>
      </c>
      <c r="C9" s="46">
        <v>232.5</v>
      </c>
      <c r="D9" s="23">
        <f t="shared" si="0"/>
        <v>0.9124803767660911</v>
      </c>
    </row>
    <row r="10" spans="1:4" ht="12.75" customHeight="1">
      <c r="A10" s="28" t="s">
        <v>149</v>
      </c>
      <c r="B10" s="46">
        <v>48.1</v>
      </c>
      <c r="C10" s="46">
        <v>57</v>
      </c>
      <c r="D10" s="23">
        <f t="shared" si="0"/>
        <v>1.185031185031185</v>
      </c>
    </row>
    <row r="11" spans="1:4" ht="36.75" customHeight="1">
      <c r="A11" s="25" t="s">
        <v>167</v>
      </c>
      <c r="B11" s="40">
        <v>1274.5</v>
      </c>
      <c r="C11" s="40">
        <f>C12+C20+C17</f>
        <v>1321.3</v>
      </c>
      <c r="D11" s="41">
        <f t="shared" si="0"/>
        <v>1.0367202824637112</v>
      </c>
    </row>
    <row r="12" spans="1:4" ht="24" customHeight="1">
      <c r="A12" s="29" t="s">
        <v>135</v>
      </c>
      <c r="B12" s="42">
        <v>244.1</v>
      </c>
      <c r="C12" s="42">
        <f>C13</f>
        <v>203.2</v>
      </c>
      <c r="D12" s="43">
        <f t="shared" si="0"/>
        <v>0.8324457189676362</v>
      </c>
    </row>
    <row r="13" spans="1:4" ht="12.75" customHeight="1">
      <c r="A13" s="29" t="s">
        <v>150</v>
      </c>
      <c r="B13" s="42">
        <v>244.1</v>
      </c>
      <c r="C13" s="42">
        <f>C14</f>
        <v>203.2</v>
      </c>
      <c r="D13" s="43">
        <f t="shared" si="0"/>
        <v>0.8324457189676362</v>
      </c>
    </row>
    <row r="14" spans="1:4" ht="12.75" customHeight="1">
      <c r="A14" s="30" t="s">
        <v>168</v>
      </c>
      <c r="B14" s="46">
        <v>244.1</v>
      </c>
      <c r="C14" s="47">
        <f>C15+C16</f>
        <v>203.2</v>
      </c>
      <c r="D14" s="23">
        <f t="shared" si="0"/>
        <v>0.8324457189676362</v>
      </c>
    </row>
    <row r="15" spans="1:4" ht="12.75" customHeight="1">
      <c r="A15" s="31" t="s">
        <v>110</v>
      </c>
      <c r="B15" s="46">
        <v>205.5</v>
      </c>
      <c r="C15" s="46">
        <v>163.1</v>
      </c>
      <c r="D15" s="23">
        <f t="shared" si="0"/>
        <v>0.7936739659367397</v>
      </c>
    </row>
    <row r="16" spans="1:4" ht="12.75" customHeight="1">
      <c r="A16" s="31" t="s">
        <v>149</v>
      </c>
      <c r="B16" s="46">
        <v>38.6</v>
      </c>
      <c r="C16" s="46">
        <v>40.1</v>
      </c>
      <c r="D16" s="23">
        <f t="shared" si="0"/>
        <v>1.038860103626943</v>
      </c>
    </row>
    <row r="17" spans="1:4" ht="23.25" customHeight="1">
      <c r="A17" s="32" t="s">
        <v>169</v>
      </c>
      <c r="B17" s="48">
        <f>B18</f>
        <v>0</v>
      </c>
      <c r="C17" s="48">
        <f>C18</f>
        <v>0</v>
      </c>
      <c r="D17" s="43"/>
    </row>
    <row r="18" spans="1:4" ht="12.75" customHeight="1">
      <c r="A18" s="32" t="s">
        <v>133</v>
      </c>
      <c r="B18" s="48">
        <f>B19</f>
        <v>0</v>
      </c>
      <c r="C18" s="48">
        <f>C19</f>
        <v>0</v>
      </c>
      <c r="D18" s="43"/>
    </row>
    <row r="19" spans="1:4" ht="12.75" customHeight="1">
      <c r="A19" s="31" t="s">
        <v>116</v>
      </c>
      <c r="B19" s="46">
        <v>0</v>
      </c>
      <c r="C19" s="46">
        <v>0</v>
      </c>
      <c r="D19" s="23"/>
    </row>
    <row r="20" spans="1:4" ht="12.75" customHeight="1">
      <c r="A20" s="26" t="s">
        <v>136</v>
      </c>
      <c r="B20" s="42">
        <v>1030.4</v>
      </c>
      <c r="C20" s="49">
        <f>C21</f>
        <v>1118.1</v>
      </c>
      <c r="D20" s="43">
        <f>C20/B20</f>
        <v>1.0851125776397514</v>
      </c>
    </row>
    <row r="21" spans="1:4" ht="12.75" customHeight="1">
      <c r="A21" s="26" t="s">
        <v>133</v>
      </c>
      <c r="B21" s="42">
        <v>1030.4</v>
      </c>
      <c r="C21" s="42">
        <f>C22+C26+C32+C33</f>
        <v>1118.1</v>
      </c>
      <c r="D21" s="43">
        <f>C21/B21</f>
        <v>1.0851125776397514</v>
      </c>
    </row>
    <row r="22" spans="1:4" ht="12.75" customHeight="1">
      <c r="A22" s="27" t="s">
        <v>170</v>
      </c>
      <c r="B22" s="46">
        <v>778.3</v>
      </c>
      <c r="C22" s="47">
        <f>C23+C24+C25</f>
        <v>809.4</v>
      </c>
      <c r="D22" s="23">
        <f>C22/B22</f>
        <v>1.0399588847488115</v>
      </c>
    </row>
    <row r="23" spans="1:4" ht="12.75" customHeight="1">
      <c r="A23" s="28" t="s">
        <v>110</v>
      </c>
      <c r="B23" s="46">
        <v>611.3</v>
      </c>
      <c r="C23" s="46">
        <v>639.5</v>
      </c>
      <c r="D23" s="23">
        <f>C23/B23</f>
        <v>1.0461311958122035</v>
      </c>
    </row>
    <row r="24" spans="1:4" ht="12.75" customHeight="1">
      <c r="A24" s="28" t="s">
        <v>111</v>
      </c>
      <c r="B24" s="46">
        <v>0</v>
      </c>
      <c r="C24" s="46">
        <v>0</v>
      </c>
      <c r="D24" s="23"/>
    </row>
    <row r="25" spans="1:4" ht="12.75" customHeight="1">
      <c r="A25" s="28" t="s">
        <v>149</v>
      </c>
      <c r="B25" s="46">
        <v>167</v>
      </c>
      <c r="C25" s="46">
        <v>169.9</v>
      </c>
      <c r="D25" s="23">
        <f aca="true" t="shared" si="1" ref="D25:D56">C25/B25</f>
        <v>1.017365269461078</v>
      </c>
    </row>
    <row r="26" spans="1:4" ht="12.75" customHeight="1">
      <c r="A26" s="27" t="s">
        <v>137</v>
      </c>
      <c r="B26" s="46">
        <v>205.3</v>
      </c>
      <c r="C26" s="47">
        <f>C27+C28+C29+C30+C31</f>
        <v>253.2</v>
      </c>
      <c r="D26" s="23">
        <f t="shared" si="1"/>
        <v>1.2333170969313199</v>
      </c>
    </row>
    <row r="27" spans="1:4" ht="12.75" customHeight="1">
      <c r="A27" s="28" t="s">
        <v>113</v>
      </c>
      <c r="B27" s="46">
        <v>47.4</v>
      </c>
      <c r="C27" s="46">
        <v>42.4</v>
      </c>
      <c r="D27" s="23">
        <f t="shared" si="1"/>
        <v>0.8945147679324894</v>
      </c>
    </row>
    <row r="28" spans="1:4" ht="12.75" customHeight="1">
      <c r="A28" s="28" t="s">
        <v>112</v>
      </c>
      <c r="B28" s="46">
        <v>7.5</v>
      </c>
      <c r="C28" s="46">
        <v>7.9</v>
      </c>
      <c r="D28" s="23">
        <f t="shared" si="1"/>
        <v>1.0533333333333335</v>
      </c>
    </row>
    <row r="29" spans="1:4" ht="12.75" customHeight="1">
      <c r="A29" s="28" t="s">
        <v>114</v>
      </c>
      <c r="B29" s="46">
        <v>94.1</v>
      </c>
      <c r="C29" s="46">
        <v>149.7</v>
      </c>
      <c r="D29" s="23">
        <f t="shared" si="1"/>
        <v>1.5908607863974495</v>
      </c>
    </row>
    <row r="30" spans="1:4" ht="12.75" customHeight="1">
      <c r="A30" s="28" t="s">
        <v>115</v>
      </c>
      <c r="B30" s="46">
        <v>12.7</v>
      </c>
      <c r="C30" s="46">
        <v>14.1</v>
      </c>
      <c r="D30" s="23">
        <f t="shared" si="1"/>
        <v>1.110236220472441</v>
      </c>
    </row>
    <row r="31" spans="1:4" ht="12.75" customHeight="1">
      <c r="A31" s="28" t="s">
        <v>116</v>
      </c>
      <c r="B31" s="46">
        <v>43.6</v>
      </c>
      <c r="C31" s="46">
        <v>39.1</v>
      </c>
      <c r="D31" s="23">
        <f t="shared" si="1"/>
        <v>0.8967889908256881</v>
      </c>
    </row>
    <row r="32" spans="1:4" ht="12.75" customHeight="1">
      <c r="A32" s="27" t="s">
        <v>117</v>
      </c>
      <c r="B32" s="46">
        <v>0.8</v>
      </c>
      <c r="C32" s="47">
        <v>0.2</v>
      </c>
      <c r="D32" s="23">
        <f t="shared" si="1"/>
        <v>0.25</v>
      </c>
    </row>
    <row r="33" spans="1:4" ht="12.75" customHeight="1">
      <c r="A33" s="27" t="s">
        <v>138</v>
      </c>
      <c r="B33" s="46">
        <v>46</v>
      </c>
      <c r="C33" s="47">
        <f>C34+C35</f>
        <v>55.3</v>
      </c>
      <c r="D33" s="23">
        <f t="shared" si="1"/>
        <v>1.202173913043478</v>
      </c>
    </row>
    <row r="34" spans="1:4" ht="12.75" customHeight="1">
      <c r="A34" s="33" t="s">
        <v>118</v>
      </c>
      <c r="B34" s="50">
        <v>28.7</v>
      </c>
      <c r="C34" s="50">
        <v>15.3</v>
      </c>
      <c r="D34" s="51">
        <f t="shared" si="1"/>
        <v>0.5331010452961673</v>
      </c>
    </row>
    <row r="35" spans="1:4" ht="12.75" customHeight="1">
      <c r="A35" s="28" t="s">
        <v>119</v>
      </c>
      <c r="B35" s="46">
        <v>17.3</v>
      </c>
      <c r="C35" s="46">
        <v>40</v>
      </c>
      <c r="D35" s="23">
        <f t="shared" si="1"/>
        <v>2.312138728323699</v>
      </c>
    </row>
    <row r="36" spans="1:4" ht="39.75" customHeight="1">
      <c r="A36" s="25" t="s">
        <v>171</v>
      </c>
      <c r="B36" s="40">
        <v>3439.2</v>
      </c>
      <c r="C36" s="40">
        <f>C37+C42+C58+C70</f>
        <v>4431.2</v>
      </c>
      <c r="D36" s="41">
        <f t="shared" si="1"/>
        <v>1.288439171900442</v>
      </c>
    </row>
    <row r="37" spans="1:4" ht="26.25" customHeight="1">
      <c r="A37" s="34" t="s">
        <v>172</v>
      </c>
      <c r="B37" s="52">
        <v>307.5</v>
      </c>
      <c r="C37" s="52">
        <f>C38</f>
        <v>351.3</v>
      </c>
      <c r="D37" s="53">
        <f t="shared" si="1"/>
        <v>1.142439024390244</v>
      </c>
    </row>
    <row r="38" spans="1:4" ht="12.75" customHeight="1">
      <c r="A38" s="26" t="s">
        <v>133</v>
      </c>
      <c r="B38" s="42">
        <v>307.5</v>
      </c>
      <c r="C38" s="42">
        <f>C39</f>
        <v>351.3</v>
      </c>
      <c r="D38" s="43">
        <f t="shared" si="1"/>
        <v>1.142439024390244</v>
      </c>
    </row>
    <row r="39" spans="1:4" ht="12.75" customHeight="1">
      <c r="A39" s="27" t="s">
        <v>134</v>
      </c>
      <c r="B39" s="46">
        <v>307.5</v>
      </c>
      <c r="C39" s="47">
        <f>C40+C41</f>
        <v>351.3</v>
      </c>
      <c r="D39" s="23">
        <f t="shared" si="1"/>
        <v>1.142439024390244</v>
      </c>
    </row>
    <row r="40" spans="1:4" ht="12.75" customHeight="1">
      <c r="A40" s="28" t="s">
        <v>110</v>
      </c>
      <c r="B40" s="46">
        <v>259.2</v>
      </c>
      <c r="C40" s="46">
        <v>281.3</v>
      </c>
      <c r="D40" s="23">
        <f t="shared" si="1"/>
        <v>1.0852623456790125</v>
      </c>
    </row>
    <row r="41" spans="1:4" ht="12.75" customHeight="1">
      <c r="A41" s="28" t="s">
        <v>149</v>
      </c>
      <c r="B41" s="46">
        <v>48.3</v>
      </c>
      <c r="C41" s="46">
        <v>70</v>
      </c>
      <c r="D41" s="23">
        <f t="shared" si="1"/>
        <v>1.4492753623188406</v>
      </c>
    </row>
    <row r="42" spans="1:4" ht="24" customHeight="1">
      <c r="A42" s="26" t="s">
        <v>173</v>
      </c>
      <c r="B42" s="42">
        <v>2379</v>
      </c>
      <c r="C42" s="49">
        <f>C43</f>
        <v>3263.8999999999996</v>
      </c>
      <c r="D42" s="43">
        <f t="shared" si="1"/>
        <v>1.3719630096679276</v>
      </c>
    </row>
    <row r="43" spans="1:4" ht="12.75" customHeight="1">
      <c r="A43" s="35" t="s">
        <v>133</v>
      </c>
      <c r="B43" s="42">
        <v>2379</v>
      </c>
      <c r="C43" s="42">
        <f>C44+C48+C54+C55</f>
        <v>3263.8999999999996</v>
      </c>
      <c r="D43" s="43">
        <f t="shared" si="1"/>
        <v>1.3719630096679276</v>
      </c>
    </row>
    <row r="44" spans="1:4" ht="12.75" customHeight="1">
      <c r="A44" s="27" t="s">
        <v>134</v>
      </c>
      <c r="B44" s="46">
        <v>1758</v>
      </c>
      <c r="C44" s="47">
        <f>C45+C46+C47</f>
        <v>2162.4</v>
      </c>
      <c r="D44" s="23">
        <f t="shared" si="1"/>
        <v>1.2300341296928328</v>
      </c>
    </row>
    <row r="45" spans="1:4" ht="12.75" customHeight="1">
      <c r="A45" s="28" t="s">
        <v>110</v>
      </c>
      <c r="B45" s="46">
        <v>1336.8</v>
      </c>
      <c r="C45" s="46">
        <v>1744.9</v>
      </c>
      <c r="D45" s="23">
        <f t="shared" si="1"/>
        <v>1.3052812687013766</v>
      </c>
    </row>
    <row r="46" spans="1:4" ht="12.75" customHeight="1">
      <c r="A46" s="28" t="s">
        <v>111</v>
      </c>
      <c r="B46" s="46">
        <v>0.2</v>
      </c>
      <c r="C46" s="46">
        <v>0.3</v>
      </c>
      <c r="D46" s="23">
        <f t="shared" si="1"/>
        <v>1.4999999999999998</v>
      </c>
    </row>
    <row r="47" spans="1:4" ht="12.75" customHeight="1">
      <c r="A47" s="28" t="s">
        <v>149</v>
      </c>
      <c r="B47" s="46">
        <v>421</v>
      </c>
      <c r="C47" s="46">
        <v>417.2</v>
      </c>
      <c r="D47" s="23">
        <f t="shared" si="1"/>
        <v>0.9909738717339667</v>
      </c>
    </row>
    <row r="48" spans="1:4" ht="12.75" customHeight="1">
      <c r="A48" s="27" t="s">
        <v>137</v>
      </c>
      <c r="B48" s="46">
        <v>480.4</v>
      </c>
      <c r="C48" s="47">
        <f>C49+C50+C51+C52+C53</f>
        <v>935.8</v>
      </c>
      <c r="D48" s="23">
        <f t="shared" si="1"/>
        <v>1.9479600333055787</v>
      </c>
    </row>
    <row r="49" spans="1:4" ht="12.75" customHeight="1">
      <c r="A49" s="28" t="s">
        <v>113</v>
      </c>
      <c r="B49" s="46">
        <v>21.4</v>
      </c>
      <c r="C49" s="46">
        <v>28</v>
      </c>
      <c r="D49" s="23">
        <f t="shared" si="1"/>
        <v>1.3084112149532712</v>
      </c>
    </row>
    <row r="50" spans="1:4" ht="12.75" customHeight="1">
      <c r="A50" s="28" t="s">
        <v>112</v>
      </c>
      <c r="B50" s="46">
        <v>33.2</v>
      </c>
      <c r="C50" s="46">
        <v>29.9</v>
      </c>
      <c r="D50" s="23">
        <f t="shared" si="1"/>
        <v>0.9006024096385541</v>
      </c>
    </row>
    <row r="51" spans="1:4" ht="12.75" customHeight="1">
      <c r="A51" s="28" t="s">
        <v>114</v>
      </c>
      <c r="B51" s="46">
        <v>56.9</v>
      </c>
      <c r="C51" s="46">
        <v>61.8</v>
      </c>
      <c r="D51" s="23">
        <f t="shared" si="1"/>
        <v>1.086115992970123</v>
      </c>
    </row>
    <row r="52" spans="1:4" ht="12.75" customHeight="1">
      <c r="A52" s="28" t="s">
        <v>115</v>
      </c>
      <c r="B52" s="46">
        <v>216.4</v>
      </c>
      <c r="C52" s="46">
        <v>690.8</v>
      </c>
      <c r="D52" s="23">
        <f t="shared" si="1"/>
        <v>3.1922365988909425</v>
      </c>
    </row>
    <row r="53" spans="1:4" ht="12.75" customHeight="1">
      <c r="A53" s="28" t="s">
        <v>116</v>
      </c>
      <c r="B53" s="46">
        <v>152.5</v>
      </c>
      <c r="C53" s="46">
        <v>125.3</v>
      </c>
      <c r="D53" s="23">
        <f t="shared" si="1"/>
        <v>0.821639344262295</v>
      </c>
    </row>
    <row r="54" spans="1:4" ht="12.75" customHeight="1">
      <c r="A54" s="27" t="s">
        <v>117</v>
      </c>
      <c r="B54" s="46">
        <v>5.7</v>
      </c>
      <c r="C54" s="47">
        <v>18.6</v>
      </c>
      <c r="D54" s="23">
        <f t="shared" si="1"/>
        <v>3.263157894736842</v>
      </c>
    </row>
    <row r="55" spans="1:4" ht="12.75" customHeight="1">
      <c r="A55" s="27" t="s">
        <v>138</v>
      </c>
      <c r="B55" s="46">
        <v>134.9</v>
      </c>
      <c r="C55" s="47">
        <f>C56+C57</f>
        <v>147.10000000000002</v>
      </c>
      <c r="D55" s="23">
        <f t="shared" si="1"/>
        <v>1.0904373610081544</v>
      </c>
    </row>
    <row r="56" spans="1:4" ht="12.75" customHeight="1">
      <c r="A56" s="28" t="s">
        <v>118</v>
      </c>
      <c r="B56" s="46">
        <v>57.1</v>
      </c>
      <c r="C56" s="46">
        <v>46.7</v>
      </c>
      <c r="D56" s="23">
        <f t="shared" si="1"/>
        <v>0.8178633975481612</v>
      </c>
    </row>
    <row r="57" spans="1:4" ht="12.75" customHeight="1">
      <c r="A57" s="28" t="s">
        <v>119</v>
      </c>
      <c r="B57" s="46">
        <v>77.8</v>
      </c>
      <c r="C57" s="46">
        <v>100.4</v>
      </c>
      <c r="D57" s="23">
        <f aca="true" t="shared" si="2" ref="D57:D73">C57/B57</f>
        <v>1.2904884318766068</v>
      </c>
    </row>
    <row r="58" spans="1:4" ht="22.5" customHeight="1">
      <c r="A58" s="26" t="s">
        <v>139</v>
      </c>
      <c r="B58" s="42">
        <v>692.7</v>
      </c>
      <c r="C58" s="49">
        <f>C59</f>
        <v>756.0000000000001</v>
      </c>
      <c r="D58" s="43">
        <f t="shared" si="2"/>
        <v>1.0913815504547424</v>
      </c>
    </row>
    <row r="59" spans="1:4" ht="22.5" customHeight="1">
      <c r="A59" s="26" t="s">
        <v>120</v>
      </c>
      <c r="B59" s="42">
        <v>692.7</v>
      </c>
      <c r="C59" s="42">
        <f>C60+C63+C67</f>
        <v>756.0000000000001</v>
      </c>
      <c r="D59" s="43">
        <f t="shared" si="2"/>
        <v>1.0913815504547424</v>
      </c>
    </row>
    <row r="60" spans="1:4" ht="12.75" customHeight="1">
      <c r="A60" s="27" t="s">
        <v>134</v>
      </c>
      <c r="B60" s="46">
        <v>631.3</v>
      </c>
      <c r="C60" s="47">
        <f>C61+C62</f>
        <v>670.4000000000001</v>
      </c>
      <c r="D60" s="23">
        <f t="shared" si="2"/>
        <v>1.061935688262316</v>
      </c>
    </row>
    <row r="61" spans="1:4" ht="12.75" customHeight="1">
      <c r="A61" s="28" t="s">
        <v>110</v>
      </c>
      <c r="B61" s="46">
        <v>504.1</v>
      </c>
      <c r="C61" s="46">
        <v>539.7</v>
      </c>
      <c r="D61" s="23">
        <f t="shared" si="2"/>
        <v>1.070620908549891</v>
      </c>
    </row>
    <row r="62" spans="1:4" ht="12.75" customHeight="1">
      <c r="A62" s="28" t="s">
        <v>149</v>
      </c>
      <c r="B62" s="46">
        <v>127.2</v>
      </c>
      <c r="C62" s="46">
        <v>130.7</v>
      </c>
      <c r="D62" s="23">
        <f t="shared" si="2"/>
        <v>1.0275157232704402</v>
      </c>
    </row>
    <row r="63" spans="1:4" ht="12.75" customHeight="1">
      <c r="A63" s="27" t="s">
        <v>137</v>
      </c>
      <c r="B63" s="46">
        <v>46.4</v>
      </c>
      <c r="C63" s="47">
        <f>C64+C65+C66</f>
        <v>60.599999999999994</v>
      </c>
      <c r="D63" s="23">
        <f t="shared" si="2"/>
        <v>1.3060344827586206</v>
      </c>
    </row>
    <row r="64" spans="1:4" ht="12.75" customHeight="1">
      <c r="A64" s="28" t="s">
        <v>113</v>
      </c>
      <c r="B64" s="46">
        <v>7.1</v>
      </c>
      <c r="C64" s="46">
        <v>6.7</v>
      </c>
      <c r="D64" s="23">
        <f t="shared" si="2"/>
        <v>0.943661971830986</v>
      </c>
    </row>
    <row r="65" spans="1:4" ht="12.75" customHeight="1">
      <c r="A65" s="28" t="s">
        <v>112</v>
      </c>
      <c r="B65" s="46">
        <v>21.2</v>
      </c>
      <c r="C65" s="46">
        <v>24.2</v>
      </c>
      <c r="D65" s="23">
        <f t="shared" si="2"/>
        <v>1.1415094339622642</v>
      </c>
    </row>
    <row r="66" spans="1:4" ht="12.75" customHeight="1">
      <c r="A66" s="28" t="s">
        <v>116</v>
      </c>
      <c r="B66" s="46">
        <v>18.1</v>
      </c>
      <c r="C66" s="46">
        <v>29.7</v>
      </c>
      <c r="D66" s="23">
        <f t="shared" si="2"/>
        <v>1.6408839779005524</v>
      </c>
    </row>
    <row r="67" spans="1:4" ht="12.75" customHeight="1">
      <c r="A67" s="27" t="s">
        <v>138</v>
      </c>
      <c r="B67" s="46">
        <v>15</v>
      </c>
      <c r="C67" s="47">
        <f>C68+C69</f>
        <v>25</v>
      </c>
      <c r="D67" s="23">
        <f t="shared" si="2"/>
        <v>1.6666666666666667</v>
      </c>
    </row>
    <row r="68" spans="1:4" ht="12.75" customHeight="1">
      <c r="A68" s="33" t="s">
        <v>118</v>
      </c>
      <c r="B68" s="50">
        <v>10</v>
      </c>
      <c r="C68" s="50">
        <v>20</v>
      </c>
      <c r="D68" s="51">
        <f t="shared" si="2"/>
        <v>2</v>
      </c>
    </row>
    <row r="69" spans="1:4" ht="12.75" customHeight="1">
      <c r="A69" s="28" t="s">
        <v>119</v>
      </c>
      <c r="B69" s="46">
        <v>5</v>
      </c>
      <c r="C69" s="46">
        <v>5</v>
      </c>
      <c r="D69" s="23">
        <f t="shared" si="2"/>
        <v>1</v>
      </c>
    </row>
    <row r="70" spans="1:4" ht="37.5" customHeight="1">
      <c r="A70" s="26" t="s">
        <v>174</v>
      </c>
      <c r="B70" s="42">
        <v>60</v>
      </c>
      <c r="C70" s="49">
        <f>C71</f>
        <v>60</v>
      </c>
      <c r="D70" s="43">
        <f t="shared" si="2"/>
        <v>1</v>
      </c>
    </row>
    <row r="71" spans="1:4" ht="26.25" customHeight="1">
      <c r="A71" s="34" t="s">
        <v>120</v>
      </c>
      <c r="B71" s="52">
        <v>60</v>
      </c>
      <c r="C71" s="52">
        <f>C72+C75</f>
        <v>60</v>
      </c>
      <c r="D71" s="53">
        <f t="shared" si="2"/>
        <v>1</v>
      </c>
    </row>
    <row r="72" spans="1:4" ht="12.75" customHeight="1">
      <c r="A72" s="27" t="s">
        <v>137</v>
      </c>
      <c r="B72" s="46">
        <v>18.8</v>
      </c>
      <c r="C72" s="47">
        <f>C73+C74</f>
        <v>18.8</v>
      </c>
      <c r="D72" s="23">
        <f t="shared" si="2"/>
        <v>1</v>
      </c>
    </row>
    <row r="73" spans="1:4" ht="12.75" customHeight="1">
      <c r="A73" s="28" t="s">
        <v>113</v>
      </c>
      <c r="B73" s="46">
        <v>18.8</v>
      </c>
      <c r="C73" s="46">
        <v>18.8</v>
      </c>
      <c r="D73" s="23">
        <f t="shared" si="2"/>
        <v>1</v>
      </c>
    </row>
    <row r="74" spans="1:4" ht="12.75" customHeight="1">
      <c r="A74" s="28" t="s">
        <v>116</v>
      </c>
      <c r="B74" s="46">
        <v>0</v>
      </c>
      <c r="C74" s="46">
        <v>0</v>
      </c>
      <c r="D74" s="23"/>
    </row>
    <row r="75" spans="1:4" ht="12.75" customHeight="1">
      <c r="A75" s="27" t="s">
        <v>138</v>
      </c>
      <c r="B75" s="46">
        <v>41.2</v>
      </c>
      <c r="C75" s="47">
        <f>C76+C77</f>
        <v>41.2</v>
      </c>
      <c r="D75" s="23">
        <f>C75/B75</f>
        <v>1</v>
      </c>
    </row>
    <row r="76" spans="1:4" ht="12.75" customHeight="1">
      <c r="A76" s="28" t="s">
        <v>118</v>
      </c>
      <c r="B76" s="46">
        <v>0</v>
      </c>
      <c r="C76" s="46">
        <v>0</v>
      </c>
      <c r="D76" s="23"/>
    </row>
    <row r="77" spans="1:4" ht="12.75" customHeight="1">
      <c r="A77" s="28" t="s">
        <v>119</v>
      </c>
      <c r="B77" s="46">
        <v>41.2</v>
      </c>
      <c r="C77" s="46">
        <v>41.2</v>
      </c>
      <c r="D77" s="23">
        <f aca="true" t="shared" si="3" ref="D77:D88">C77/B77</f>
        <v>1</v>
      </c>
    </row>
    <row r="78" spans="1:4" ht="12.75" customHeight="1">
      <c r="A78" s="25" t="s">
        <v>151</v>
      </c>
      <c r="B78" s="40">
        <v>1250</v>
      </c>
      <c r="C78" s="40">
        <f>C79</f>
        <v>1250</v>
      </c>
      <c r="D78" s="41">
        <f t="shared" si="3"/>
        <v>1</v>
      </c>
    </row>
    <row r="79" spans="1:4" ht="12.75" customHeight="1">
      <c r="A79" s="26" t="s">
        <v>152</v>
      </c>
      <c r="B79" s="42">
        <v>1250</v>
      </c>
      <c r="C79" s="42">
        <f>C80</f>
        <v>1250</v>
      </c>
      <c r="D79" s="43">
        <f t="shared" si="3"/>
        <v>1</v>
      </c>
    </row>
    <row r="80" spans="1:4" ht="12.75" customHeight="1">
      <c r="A80" s="26" t="s">
        <v>133</v>
      </c>
      <c r="B80" s="42">
        <v>1250</v>
      </c>
      <c r="C80" s="42">
        <f>C81+C84+C88</f>
        <v>1250</v>
      </c>
      <c r="D80" s="43">
        <f t="shared" si="3"/>
        <v>1</v>
      </c>
    </row>
    <row r="81" spans="1:4" ht="12.75" customHeight="1">
      <c r="A81" s="27" t="s">
        <v>134</v>
      </c>
      <c r="B81" s="46">
        <v>50.5</v>
      </c>
      <c r="C81" s="47">
        <f>C82+C83</f>
        <v>100.9</v>
      </c>
      <c r="D81" s="23">
        <f t="shared" si="3"/>
        <v>1.9980198019801982</v>
      </c>
    </row>
    <row r="82" spans="1:4" ht="12.75" customHeight="1">
      <c r="A82" s="28" t="s">
        <v>110</v>
      </c>
      <c r="B82" s="46">
        <v>40</v>
      </c>
      <c r="C82" s="46">
        <v>80</v>
      </c>
      <c r="D82" s="23">
        <f t="shared" si="3"/>
        <v>2</v>
      </c>
    </row>
    <row r="83" spans="1:4" ht="12.75" customHeight="1">
      <c r="A83" s="28" t="s">
        <v>149</v>
      </c>
      <c r="B83" s="46">
        <v>10.5</v>
      </c>
      <c r="C83" s="46">
        <v>20.9</v>
      </c>
      <c r="D83" s="23">
        <f t="shared" si="3"/>
        <v>1.9904761904761903</v>
      </c>
    </row>
    <row r="84" spans="1:4" ht="12.75" customHeight="1">
      <c r="A84" s="27" t="s">
        <v>137</v>
      </c>
      <c r="B84" s="46">
        <v>1186.7</v>
      </c>
      <c r="C84" s="47">
        <f>C85+C86+C87</f>
        <v>1136.3</v>
      </c>
      <c r="D84" s="23">
        <f t="shared" si="3"/>
        <v>0.9575292828853121</v>
      </c>
    </row>
    <row r="85" spans="1:4" ht="12.75" customHeight="1">
      <c r="A85" s="28" t="s">
        <v>113</v>
      </c>
      <c r="B85" s="46">
        <v>1</v>
      </c>
      <c r="C85" s="46">
        <v>0.8</v>
      </c>
      <c r="D85" s="23">
        <f t="shared" si="3"/>
        <v>0.8</v>
      </c>
    </row>
    <row r="86" spans="1:4" ht="12.75" customHeight="1">
      <c r="A86" s="28" t="s">
        <v>112</v>
      </c>
      <c r="B86" s="46">
        <v>13.8</v>
      </c>
      <c r="C86" s="46">
        <v>13.8</v>
      </c>
      <c r="D86" s="23">
        <f t="shared" si="3"/>
        <v>1</v>
      </c>
    </row>
    <row r="87" spans="1:4" ht="12.75" customHeight="1">
      <c r="A87" s="28" t="s">
        <v>116</v>
      </c>
      <c r="B87" s="46">
        <v>1171.9</v>
      </c>
      <c r="C87" s="46">
        <v>1121.7</v>
      </c>
      <c r="D87" s="23">
        <f t="shared" si="3"/>
        <v>0.9571635805102824</v>
      </c>
    </row>
    <row r="88" spans="1:4" ht="12.75" customHeight="1">
      <c r="A88" s="27" t="s">
        <v>138</v>
      </c>
      <c r="B88" s="46">
        <v>12.8</v>
      </c>
      <c r="C88" s="47">
        <f>C89+C90</f>
        <v>12.8</v>
      </c>
      <c r="D88" s="23">
        <f t="shared" si="3"/>
        <v>1</v>
      </c>
    </row>
    <row r="89" spans="1:4" ht="12.75" customHeight="1">
      <c r="A89" s="28" t="s">
        <v>118</v>
      </c>
      <c r="B89" s="46">
        <v>0</v>
      </c>
      <c r="C89" s="46">
        <v>0</v>
      </c>
      <c r="D89" s="23"/>
    </row>
    <row r="90" spans="1:4" ht="12.75" customHeight="1">
      <c r="A90" s="28" t="s">
        <v>119</v>
      </c>
      <c r="B90" s="46">
        <v>12.8</v>
      </c>
      <c r="C90" s="46">
        <v>12.8</v>
      </c>
      <c r="D90" s="23">
        <f aca="true" t="shared" si="4" ref="D90:D121">C90/B90</f>
        <v>1</v>
      </c>
    </row>
    <row r="91" spans="1:4" ht="12.75" customHeight="1">
      <c r="A91" s="25" t="s">
        <v>121</v>
      </c>
      <c r="B91" s="40">
        <v>50</v>
      </c>
      <c r="C91" s="40">
        <f>C92</f>
        <v>0</v>
      </c>
      <c r="D91" s="41">
        <f t="shared" si="4"/>
        <v>0</v>
      </c>
    </row>
    <row r="92" spans="1:4" ht="12.75" customHeight="1">
      <c r="A92" s="26" t="s">
        <v>140</v>
      </c>
      <c r="B92" s="42">
        <v>50</v>
      </c>
      <c r="C92" s="42">
        <f>C93</f>
        <v>0</v>
      </c>
      <c r="D92" s="43">
        <f t="shared" si="4"/>
        <v>0</v>
      </c>
    </row>
    <row r="93" spans="1:4" ht="12.75" customHeight="1">
      <c r="A93" s="28" t="s">
        <v>117</v>
      </c>
      <c r="B93" s="46">
        <v>50</v>
      </c>
      <c r="C93" s="46">
        <v>0</v>
      </c>
      <c r="D93" s="23">
        <f t="shared" si="4"/>
        <v>0</v>
      </c>
    </row>
    <row r="94" spans="1:4" ht="12.75" customHeight="1">
      <c r="A94" s="24" t="s">
        <v>153</v>
      </c>
      <c r="B94" s="44">
        <v>260</v>
      </c>
      <c r="C94" s="44">
        <f>C96</f>
        <v>129.6</v>
      </c>
      <c r="D94" s="45">
        <f t="shared" si="4"/>
        <v>0.49846153846153846</v>
      </c>
    </row>
    <row r="95" spans="1:4" ht="12.75" customHeight="1">
      <c r="A95" s="25" t="s">
        <v>175</v>
      </c>
      <c r="B95" s="40">
        <v>260</v>
      </c>
      <c r="C95" s="40">
        <f>C96</f>
        <v>129.6</v>
      </c>
      <c r="D95" s="41">
        <f t="shared" si="4"/>
        <v>0.49846153846153846</v>
      </c>
    </row>
    <row r="96" spans="1:4" ht="12.75" customHeight="1">
      <c r="A96" s="26" t="s">
        <v>154</v>
      </c>
      <c r="B96" s="42">
        <v>260</v>
      </c>
      <c r="C96" s="49">
        <f>C97</f>
        <v>129.6</v>
      </c>
      <c r="D96" s="43">
        <f t="shared" si="4"/>
        <v>0.49846153846153846</v>
      </c>
    </row>
    <row r="97" spans="1:4" ht="12.75" customHeight="1">
      <c r="A97" s="26" t="s">
        <v>133</v>
      </c>
      <c r="B97" s="42">
        <v>260</v>
      </c>
      <c r="C97" s="42">
        <f>C98+C99+C101</f>
        <v>129.6</v>
      </c>
      <c r="D97" s="43">
        <f t="shared" si="4"/>
        <v>0.49846153846153846</v>
      </c>
    </row>
    <row r="98" spans="1:4" ht="12.75" customHeight="1">
      <c r="A98" s="28" t="s">
        <v>116</v>
      </c>
      <c r="B98" s="46">
        <v>34</v>
      </c>
      <c r="C98" s="46">
        <v>0</v>
      </c>
      <c r="D98" s="23">
        <f t="shared" si="4"/>
        <v>0</v>
      </c>
    </row>
    <row r="99" spans="1:4" ht="12.75" customHeight="1">
      <c r="A99" s="27" t="s">
        <v>155</v>
      </c>
      <c r="B99" s="46">
        <v>190</v>
      </c>
      <c r="C99" s="46">
        <f>C100</f>
        <v>99.6</v>
      </c>
      <c r="D99" s="23">
        <f t="shared" si="4"/>
        <v>0.5242105263157895</v>
      </c>
    </row>
    <row r="100" spans="1:4" ht="12.75" customHeight="1">
      <c r="A100" s="28" t="s">
        <v>156</v>
      </c>
      <c r="B100" s="46">
        <v>190</v>
      </c>
      <c r="C100" s="46">
        <v>99.6</v>
      </c>
      <c r="D100" s="23">
        <f t="shared" si="4"/>
        <v>0.5242105263157895</v>
      </c>
    </row>
    <row r="101" spans="1:4" ht="12.75" customHeight="1">
      <c r="A101" s="26" t="s">
        <v>157</v>
      </c>
      <c r="B101" s="42">
        <v>36</v>
      </c>
      <c r="C101" s="42">
        <f>C102</f>
        <v>30</v>
      </c>
      <c r="D101" s="43">
        <f t="shared" si="4"/>
        <v>0.8333333333333334</v>
      </c>
    </row>
    <row r="102" spans="1:4" ht="12.75" customHeight="1">
      <c r="A102" s="36" t="s">
        <v>158</v>
      </c>
      <c r="B102" s="54">
        <v>36</v>
      </c>
      <c r="C102" s="54">
        <f>C103</f>
        <v>30</v>
      </c>
      <c r="D102" s="55">
        <f t="shared" si="4"/>
        <v>0.8333333333333334</v>
      </c>
    </row>
    <row r="103" spans="1:4" ht="12.75" customHeight="1">
      <c r="A103" s="28" t="s">
        <v>117</v>
      </c>
      <c r="B103" s="46">
        <v>36</v>
      </c>
      <c r="C103" s="46">
        <v>30</v>
      </c>
      <c r="D103" s="23">
        <f t="shared" si="4"/>
        <v>0.8333333333333334</v>
      </c>
    </row>
    <row r="104" spans="1:4" ht="27" customHeight="1">
      <c r="A104" s="24" t="s">
        <v>122</v>
      </c>
      <c r="B104" s="44">
        <v>183.7</v>
      </c>
      <c r="C104" s="44">
        <f>C105</f>
        <v>94.4</v>
      </c>
      <c r="D104" s="45">
        <f t="shared" si="4"/>
        <v>0.5138813282525858</v>
      </c>
    </row>
    <row r="105" spans="1:4" ht="24" customHeight="1">
      <c r="A105" s="37" t="s">
        <v>159</v>
      </c>
      <c r="B105" s="56">
        <v>183.7</v>
      </c>
      <c r="C105" s="56">
        <f>C106</f>
        <v>94.4</v>
      </c>
      <c r="D105" s="57">
        <f t="shared" si="4"/>
        <v>0.5138813282525858</v>
      </c>
    </row>
    <row r="106" spans="1:4" ht="12.75" customHeight="1">
      <c r="A106" s="26" t="s">
        <v>154</v>
      </c>
      <c r="B106" s="49">
        <v>183.7</v>
      </c>
      <c r="C106" s="49">
        <f>C107</f>
        <v>94.4</v>
      </c>
      <c r="D106" s="58">
        <f t="shared" si="4"/>
        <v>0.5138813282525858</v>
      </c>
    </row>
    <row r="107" spans="1:4" ht="12.75" customHeight="1">
      <c r="A107" s="26" t="s">
        <v>133</v>
      </c>
      <c r="B107" s="42">
        <v>183.7</v>
      </c>
      <c r="C107" s="42">
        <f>C108+C111</f>
        <v>94.4</v>
      </c>
      <c r="D107" s="43">
        <f t="shared" si="4"/>
        <v>0.5138813282525858</v>
      </c>
    </row>
    <row r="108" spans="1:4" ht="12.75" customHeight="1">
      <c r="A108" s="27" t="s">
        <v>137</v>
      </c>
      <c r="B108" s="46">
        <v>153.1</v>
      </c>
      <c r="C108" s="46">
        <f>C109+C110</f>
        <v>68.9</v>
      </c>
      <c r="D108" s="23">
        <f t="shared" si="4"/>
        <v>0.4500326583932071</v>
      </c>
    </row>
    <row r="109" spans="1:4" ht="12.75" customHeight="1">
      <c r="A109" s="28" t="s">
        <v>113</v>
      </c>
      <c r="B109" s="46">
        <v>35</v>
      </c>
      <c r="C109" s="46">
        <v>12</v>
      </c>
      <c r="D109" s="23">
        <f t="shared" si="4"/>
        <v>0.34285714285714286</v>
      </c>
    </row>
    <row r="110" spans="1:4" ht="12.75" customHeight="1">
      <c r="A110" s="28" t="s">
        <v>116</v>
      </c>
      <c r="B110" s="46">
        <v>118.1</v>
      </c>
      <c r="C110" s="46">
        <v>56.9</v>
      </c>
      <c r="D110" s="23">
        <f t="shared" si="4"/>
        <v>0.48179508890770534</v>
      </c>
    </row>
    <row r="111" spans="1:4" ht="12.75" customHeight="1">
      <c r="A111" s="27" t="s">
        <v>138</v>
      </c>
      <c r="B111" s="46">
        <v>30.6</v>
      </c>
      <c r="C111" s="46">
        <f>C112+C113</f>
        <v>25.5</v>
      </c>
      <c r="D111" s="23">
        <f t="shared" si="4"/>
        <v>0.8333333333333333</v>
      </c>
    </row>
    <row r="112" spans="1:4" ht="12.75" customHeight="1">
      <c r="A112" s="28" t="s">
        <v>118</v>
      </c>
      <c r="B112" s="46">
        <v>23</v>
      </c>
      <c r="C112" s="46">
        <v>5.7</v>
      </c>
      <c r="D112" s="23">
        <f t="shared" si="4"/>
        <v>0.24782608695652175</v>
      </c>
    </row>
    <row r="113" spans="1:4" ht="12.75" customHeight="1">
      <c r="A113" s="28" t="s">
        <v>119</v>
      </c>
      <c r="B113" s="46">
        <v>7.6</v>
      </c>
      <c r="C113" s="46">
        <v>19.8</v>
      </c>
      <c r="D113" s="23">
        <f t="shared" si="4"/>
        <v>2.605263157894737</v>
      </c>
    </row>
    <row r="114" spans="1:4" ht="15" customHeight="1">
      <c r="A114" s="24" t="s">
        <v>160</v>
      </c>
      <c r="B114" s="44">
        <v>20</v>
      </c>
      <c r="C114" s="44">
        <f>C115</f>
        <v>40</v>
      </c>
      <c r="D114" s="45">
        <f t="shared" si="4"/>
        <v>2</v>
      </c>
    </row>
    <row r="115" spans="1:4" ht="12.75" customHeight="1">
      <c r="A115" s="25" t="s">
        <v>161</v>
      </c>
      <c r="B115" s="40">
        <v>20</v>
      </c>
      <c r="C115" s="40">
        <f>C118</f>
        <v>40</v>
      </c>
      <c r="D115" s="41">
        <f t="shared" si="4"/>
        <v>2</v>
      </c>
    </row>
    <row r="116" spans="1:4" ht="12.75" customHeight="1">
      <c r="A116" s="26" t="s">
        <v>154</v>
      </c>
      <c r="B116" s="49">
        <v>20</v>
      </c>
      <c r="C116" s="49">
        <f>C117</f>
        <v>40</v>
      </c>
      <c r="D116" s="58">
        <f t="shared" si="4"/>
        <v>2</v>
      </c>
    </row>
    <row r="117" spans="1:4" ht="12.75" customHeight="1">
      <c r="A117" s="26" t="s">
        <v>133</v>
      </c>
      <c r="B117" s="42">
        <v>20</v>
      </c>
      <c r="C117" s="49">
        <f>C118</f>
        <v>40</v>
      </c>
      <c r="D117" s="43">
        <f t="shared" si="4"/>
        <v>2</v>
      </c>
    </row>
    <row r="118" spans="1:4" ht="12.75" customHeight="1">
      <c r="A118" s="27" t="s">
        <v>137</v>
      </c>
      <c r="B118" s="46">
        <v>20</v>
      </c>
      <c r="C118" s="46">
        <f>C119</f>
        <v>40</v>
      </c>
      <c r="D118" s="23">
        <f t="shared" si="4"/>
        <v>2</v>
      </c>
    </row>
    <row r="119" spans="1:4" ht="12.75" customHeight="1">
      <c r="A119" s="28" t="s">
        <v>116</v>
      </c>
      <c r="B119" s="46">
        <v>20</v>
      </c>
      <c r="C119" s="46">
        <v>40</v>
      </c>
      <c r="D119" s="23">
        <f t="shared" si="4"/>
        <v>2</v>
      </c>
    </row>
    <row r="120" spans="1:4" ht="12.75" customHeight="1">
      <c r="A120" s="24" t="s">
        <v>141</v>
      </c>
      <c r="B120" s="44">
        <v>13065.6</v>
      </c>
      <c r="C120" s="44">
        <f>C121+C126</f>
        <v>5194.5</v>
      </c>
      <c r="D120" s="45">
        <f t="shared" si="4"/>
        <v>0.3975707200587803</v>
      </c>
    </row>
    <row r="121" spans="1:4" ht="12.75" customHeight="1">
      <c r="A121" s="38" t="s">
        <v>123</v>
      </c>
      <c r="B121" s="40">
        <v>70</v>
      </c>
      <c r="C121" s="40">
        <f>C122</f>
        <v>0</v>
      </c>
      <c r="D121" s="41">
        <f t="shared" si="4"/>
        <v>0</v>
      </c>
    </row>
    <row r="122" spans="1:4" ht="12.75" customHeight="1">
      <c r="A122" s="32" t="s">
        <v>154</v>
      </c>
      <c r="B122" s="42">
        <v>70</v>
      </c>
      <c r="C122" s="42">
        <f>C123</f>
        <v>0</v>
      </c>
      <c r="D122" s="43">
        <f aca="true" t="shared" si="5" ref="D122:D147">C122/B122</f>
        <v>0</v>
      </c>
    </row>
    <row r="123" spans="1:4" ht="12.75" customHeight="1">
      <c r="A123" s="32" t="s">
        <v>150</v>
      </c>
      <c r="B123" s="42">
        <v>70</v>
      </c>
      <c r="C123" s="42">
        <f>C124</f>
        <v>0</v>
      </c>
      <c r="D123" s="43">
        <f t="shared" si="5"/>
        <v>0</v>
      </c>
    </row>
    <row r="124" spans="1:4" ht="12.75" customHeight="1">
      <c r="A124" s="30" t="s">
        <v>137</v>
      </c>
      <c r="B124" s="46">
        <v>70</v>
      </c>
      <c r="C124" s="46">
        <f>C125</f>
        <v>0</v>
      </c>
      <c r="D124" s="23">
        <f t="shared" si="5"/>
        <v>0</v>
      </c>
    </row>
    <row r="125" spans="1:4" ht="12.75" customHeight="1">
      <c r="A125" s="31" t="s">
        <v>116</v>
      </c>
      <c r="B125" s="46">
        <v>70</v>
      </c>
      <c r="C125" s="46">
        <v>0</v>
      </c>
      <c r="D125" s="23">
        <f t="shared" si="5"/>
        <v>0</v>
      </c>
    </row>
    <row r="126" spans="1:4" ht="12.75" customHeight="1">
      <c r="A126" s="25" t="s">
        <v>124</v>
      </c>
      <c r="B126" s="40">
        <v>12995.6</v>
      </c>
      <c r="C126" s="40">
        <f>C127</f>
        <v>5194.5</v>
      </c>
      <c r="D126" s="41">
        <f t="shared" si="5"/>
        <v>0.3997122102865585</v>
      </c>
    </row>
    <row r="127" spans="1:4" ht="12.75" customHeight="1">
      <c r="A127" s="26" t="s">
        <v>154</v>
      </c>
      <c r="B127" s="42">
        <v>12995.6</v>
      </c>
      <c r="C127" s="42">
        <f>C128</f>
        <v>5194.5</v>
      </c>
      <c r="D127" s="43">
        <f t="shared" si="5"/>
        <v>0.3997122102865585</v>
      </c>
    </row>
    <row r="128" spans="1:4" ht="12.75" customHeight="1">
      <c r="A128" s="26" t="s">
        <v>133</v>
      </c>
      <c r="B128" s="42">
        <v>13995.6</v>
      </c>
      <c r="C128" s="42">
        <f>C129</f>
        <v>5194.5</v>
      </c>
      <c r="D128" s="43">
        <f t="shared" si="5"/>
        <v>0.37115236217096803</v>
      </c>
    </row>
    <row r="129" spans="1:4" ht="12.75" customHeight="1">
      <c r="A129" s="27" t="s">
        <v>137</v>
      </c>
      <c r="B129" s="46">
        <v>13995.6</v>
      </c>
      <c r="C129" s="46">
        <f>C130</f>
        <v>5194.5</v>
      </c>
      <c r="D129" s="23">
        <f t="shared" si="5"/>
        <v>0.37115236217096803</v>
      </c>
    </row>
    <row r="130" spans="1:4" ht="12.75" customHeight="1">
      <c r="A130" s="28" t="s">
        <v>116</v>
      </c>
      <c r="B130" s="46">
        <v>13995.6</v>
      </c>
      <c r="C130" s="46">
        <v>5194.5</v>
      </c>
      <c r="D130" s="23">
        <f t="shared" si="5"/>
        <v>0.37115236217096803</v>
      </c>
    </row>
    <row r="131" spans="1:4" ht="12.75" customHeight="1">
      <c r="A131" s="24" t="s">
        <v>125</v>
      </c>
      <c r="B131" s="44">
        <v>603.2</v>
      </c>
      <c r="C131" s="44">
        <f>C132</f>
        <v>900</v>
      </c>
      <c r="D131" s="45">
        <f t="shared" si="5"/>
        <v>1.4920424403183024</v>
      </c>
    </row>
    <row r="132" spans="1:4" ht="12.75" customHeight="1">
      <c r="A132" s="25" t="s">
        <v>142</v>
      </c>
      <c r="B132" s="40">
        <v>603.2</v>
      </c>
      <c r="C132" s="40">
        <f>C133</f>
        <v>900</v>
      </c>
      <c r="D132" s="41">
        <f t="shared" si="5"/>
        <v>1.4920424403183024</v>
      </c>
    </row>
    <row r="133" spans="1:4" ht="12.75" customHeight="1">
      <c r="A133" s="26" t="s">
        <v>154</v>
      </c>
      <c r="B133" s="42">
        <v>603.2</v>
      </c>
      <c r="C133" s="42">
        <f>C134</f>
        <v>900</v>
      </c>
      <c r="D133" s="43">
        <f t="shared" si="5"/>
        <v>1.4920424403183024</v>
      </c>
    </row>
    <row r="134" spans="1:4" ht="12.75" customHeight="1">
      <c r="A134" s="26" t="s">
        <v>133</v>
      </c>
      <c r="B134" s="42">
        <v>603.2</v>
      </c>
      <c r="C134" s="42">
        <f>C135+C137</f>
        <v>900</v>
      </c>
      <c r="D134" s="43">
        <f t="shared" si="5"/>
        <v>1.4920424403183024</v>
      </c>
    </row>
    <row r="135" spans="1:4" ht="12.75" customHeight="1">
      <c r="A135" s="27" t="s">
        <v>137</v>
      </c>
      <c r="B135" s="46">
        <v>573.2</v>
      </c>
      <c r="C135" s="47">
        <f>C136</f>
        <v>803.8</v>
      </c>
      <c r="D135" s="23">
        <f t="shared" si="5"/>
        <v>1.4023028611304953</v>
      </c>
    </row>
    <row r="136" spans="1:4" ht="12.75" customHeight="1">
      <c r="A136" s="28" t="s">
        <v>116</v>
      </c>
      <c r="B136" s="46">
        <v>573.2</v>
      </c>
      <c r="C136" s="46">
        <v>803.8</v>
      </c>
      <c r="D136" s="23">
        <f t="shared" si="5"/>
        <v>1.4023028611304953</v>
      </c>
    </row>
    <row r="137" spans="1:4" ht="12.75" customHeight="1">
      <c r="A137" s="27" t="s">
        <v>138</v>
      </c>
      <c r="B137" s="46">
        <v>30</v>
      </c>
      <c r="C137" s="47">
        <f>C138+C139</f>
        <v>96.2</v>
      </c>
      <c r="D137" s="23">
        <f t="shared" si="5"/>
        <v>3.2066666666666666</v>
      </c>
    </row>
    <row r="138" spans="1:4" ht="12.75" customHeight="1">
      <c r="A138" s="33" t="s">
        <v>118</v>
      </c>
      <c r="B138" s="50">
        <v>15</v>
      </c>
      <c r="C138" s="50">
        <v>0</v>
      </c>
      <c r="D138" s="51">
        <f t="shared" si="5"/>
        <v>0</v>
      </c>
    </row>
    <row r="139" spans="1:4" ht="12.75" customHeight="1">
      <c r="A139" s="28" t="s">
        <v>119</v>
      </c>
      <c r="B139" s="46">
        <v>15</v>
      </c>
      <c r="C139" s="46">
        <v>96.2</v>
      </c>
      <c r="D139" s="23">
        <f t="shared" si="5"/>
        <v>6.413333333333333</v>
      </c>
    </row>
    <row r="140" spans="1:4" ht="25.5" customHeight="1">
      <c r="A140" s="24" t="s">
        <v>126</v>
      </c>
      <c r="B140" s="44">
        <v>1186.8</v>
      </c>
      <c r="C140" s="44">
        <f>C141+C150</f>
        <v>1405.5</v>
      </c>
      <c r="D140" s="45">
        <f t="shared" si="5"/>
        <v>1.1842770475227502</v>
      </c>
    </row>
    <row r="141" spans="1:4" ht="15" customHeight="1">
      <c r="A141" s="37" t="s">
        <v>143</v>
      </c>
      <c r="B141" s="56">
        <v>679.8</v>
      </c>
      <c r="C141" s="56">
        <f>C142</f>
        <v>1015.2</v>
      </c>
      <c r="D141" s="57">
        <f t="shared" si="5"/>
        <v>1.4933804060017655</v>
      </c>
    </row>
    <row r="142" spans="1:4" ht="12.75" customHeight="1">
      <c r="A142" s="26" t="s">
        <v>154</v>
      </c>
      <c r="B142" s="42">
        <v>679.8</v>
      </c>
      <c r="C142" s="42">
        <f>C143</f>
        <v>1015.2</v>
      </c>
      <c r="D142" s="43">
        <f t="shared" si="5"/>
        <v>1.4933804060017655</v>
      </c>
    </row>
    <row r="143" spans="1:4" ht="12.75" customHeight="1">
      <c r="A143" s="26" t="s">
        <v>133</v>
      </c>
      <c r="B143" s="42">
        <v>679.8</v>
      </c>
      <c r="C143" s="42">
        <f>C144+C147+C146</f>
        <v>1015.2</v>
      </c>
      <c r="D143" s="43">
        <f t="shared" si="5"/>
        <v>1.4933804060017655</v>
      </c>
    </row>
    <row r="144" spans="1:4" ht="12.75" customHeight="1">
      <c r="A144" s="27" t="s">
        <v>137</v>
      </c>
      <c r="B144" s="46">
        <v>617.3</v>
      </c>
      <c r="C144" s="47">
        <f>C145</f>
        <v>934.5</v>
      </c>
      <c r="D144" s="23">
        <f t="shared" si="5"/>
        <v>1.513850639883363</v>
      </c>
    </row>
    <row r="145" spans="1:4" ht="12.75" customHeight="1">
      <c r="A145" s="28" t="s">
        <v>116</v>
      </c>
      <c r="B145" s="46">
        <v>611.3</v>
      </c>
      <c r="C145" s="46">
        <v>934.5</v>
      </c>
      <c r="D145" s="23">
        <f t="shared" si="5"/>
        <v>1.5287093080320628</v>
      </c>
    </row>
    <row r="146" spans="1:4" ht="12.75" customHeight="1">
      <c r="A146" s="28" t="s">
        <v>117</v>
      </c>
      <c r="B146" s="46">
        <v>15</v>
      </c>
      <c r="C146" s="46">
        <v>0</v>
      </c>
      <c r="D146" s="23">
        <f t="shared" si="5"/>
        <v>0</v>
      </c>
    </row>
    <row r="147" spans="1:4" ht="12.75" customHeight="1">
      <c r="A147" s="27" t="s">
        <v>138</v>
      </c>
      <c r="B147" s="46">
        <v>47.5</v>
      </c>
      <c r="C147" s="47">
        <f>C148+C149</f>
        <v>80.7</v>
      </c>
      <c r="D147" s="23">
        <f t="shared" si="5"/>
        <v>1.6989473684210528</v>
      </c>
    </row>
    <row r="148" spans="1:4" ht="12.75" customHeight="1">
      <c r="A148" s="28" t="s">
        <v>118</v>
      </c>
      <c r="B148" s="46">
        <v>0</v>
      </c>
      <c r="C148" s="46">
        <v>0</v>
      </c>
      <c r="D148" s="23"/>
    </row>
    <row r="149" spans="1:4" ht="12.75" customHeight="1">
      <c r="A149" s="28" t="s">
        <v>119</v>
      </c>
      <c r="B149" s="46">
        <v>47.5</v>
      </c>
      <c r="C149" s="46">
        <v>80.7</v>
      </c>
      <c r="D149" s="23">
        <f aca="true" t="shared" si="6" ref="D149:D154">C149/B149</f>
        <v>1.6989473684210528</v>
      </c>
    </row>
    <row r="150" spans="1:4" ht="12.75" customHeight="1">
      <c r="A150" s="25" t="s">
        <v>127</v>
      </c>
      <c r="B150" s="40">
        <v>507</v>
      </c>
      <c r="C150" s="40">
        <f>C151</f>
        <v>390.3</v>
      </c>
      <c r="D150" s="41">
        <f t="shared" si="6"/>
        <v>0.7698224852071006</v>
      </c>
    </row>
    <row r="151" spans="1:4" ht="12.75" customHeight="1">
      <c r="A151" s="26" t="s">
        <v>154</v>
      </c>
      <c r="B151" s="42">
        <v>507</v>
      </c>
      <c r="C151" s="42">
        <f>C152</f>
        <v>390.3</v>
      </c>
      <c r="D151" s="43">
        <f t="shared" si="6"/>
        <v>0.7698224852071006</v>
      </c>
    </row>
    <row r="152" spans="1:4" ht="12.75" customHeight="1">
      <c r="A152" s="26" t="s">
        <v>133</v>
      </c>
      <c r="B152" s="42">
        <v>507</v>
      </c>
      <c r="C152" s="42">
        <f>C153+C155</f>
        <v>390.3</v>
      </c>
      <c r="D152" s="43">
        <f t="shared" si="6"/>
        <v>0.7698224852071006</v>
      </c>
    </row>
    <row r="153" spans="1:4" ht="12.75" customHeight="1">
      <c r="A153" s="27" t="s">
        <v>137</v>
      </c>
      <c r="B153" s="46">
        <v>507</v>
      </c>
      <c r="C153" s="47">
        <f>C154</f>
        <v>390.3</v>
      </c>
      <c r="D153" s="23">
        <f t="shared" si="6"/>
        <v>0.7698224852071006</v>
      </c>
    </row>
    <row r="154" spans="1:4" ht="12.75" customHeight="1">
      <c r="A154" s="28" t="s">
        <v>116</v>
      </c>
      <c r="B154" s="46">
        <v>507</v>
      </c>
      <c r="C154" s="46">
        <v>390.3</v>
      </c>
      <c r="D154" s="23">
        <f t="shared" si="6"/>
        <v>0.7698224852071006</v>
      </c>
    </row>
    <row r="155" spans="1:4" ht="12.75" customHeight="1">
      <c r="A155" s="27" t="s">
        <v>138</v>
      </c>
      <c r="B155" s="46">
        <v>0</v>
      </c>
      <c r="C155" s="47">
        <f>C156</f>
        <v>0</v>
      </c>
      <c r="D155" s="23"/>
    </row>
    <row r="156" spans="1:4" ht="12.75" customHeight="1">
      <c r="A156" s="28" t="s">
        <v>118</v>
      </c>
      <c r="B156" s="46">
        <v>0</v>
      </c>
      <c r="C156" s="46">
        <v>0</v>
      </c>
      <c r="D156" s="23"/>
    </row>
    <row r="157" spans="1:4" ht="12.75" customHeight="1">
      <c r="A157" s="24" t="s">
        <v>128</v>
      </c>
      <c r="B157" s="44">
        <v>747.4</v>
      </c>
      <c r="C157" s="44">
        <f>C158</f>
        <v>644.7</v>
      </c>
      <c r="D157" s="45">
        <f aca="true" t="shared" si="7" ref="D157:D178">C157/B157</f>
        <v>0.8625903130853627</v>
      </c>
    </row>
    <row r="158" spans="1:4" ht="12.75" customHeight="1">
      <c r="A158" s="25" t="s">
        <v>129</v>
      </c>
      <c r="B158" s="40">
        <v>747.4</v>
      </c>
      <c r="C158" s="40">
        <f>C159</f>
        <v>644.7</v>
      </c>
      <c r="D158" s="41">
        <f t="shared" si="7"/>
        <v>0.8625903130853627</v>
      </c>
    </row>
    <row r="159" spans="1:4" ht="12.75" customHeight="1">
      <c r="A159" s="26" t="s">
        <v>154</v>
      </c>
      <c r="B159" s="42">
        <v>747.4</v>
      </c>
      <c r="C159" s="42">
        <f>C160</f>
        <v>644.7</v>
      </c>
      <c r="D159" s="43">
        <f t="shared" si="7"/>
        <v>0.8625903130853627</v>
      </c>
    </row>
    <row r="160" spans="1:4" ht="12.75" customHeight="1">
      <c r="A160" s="26" t="s">
        <v>133</v>
      </c>
      <c r="B160" s="42">
        <v>747.4</v>
      </c>
      <c r="C160" s="42">
        <f>C161+C163</f>
        <v>644.7</v>
      </c>
      <c r="D160" s="43">
        <f t="shared" si="7"/>
        <v>0.8625903130853627</v>
      </c>
    </row>
    <row r="161" spans="1:4" ht="12.75" customHeight="1">
      <c r="A161" s="27" t="s">
        <v>137</v>
      </c>
      <c r="B161" s="46">
        <v>693.8</v>
      </c>
      <c r="C161" s="47">
        <f>C162</f>
        <v>641.1</v>
      </c>
      <c r="D161" s="23">
        <f t="shared" si="7"/>
        <v>0.9240415105217643</v>
      </c>
    </row>
    <row r="162" spans="1:4" ht="12.75" customHeight="1">
      <c r="A162" s="28" t="s">
        <v>116</v>
      </c>
      <c r="B162" s="46">
        <v>693.8</v>
      </c>
      <c r="C162" s="46">
        <v>641.1</v>
      </c>
      <c r="D162" s="23">
        <f t="shared" si="7"/>
        <v>0.9240415105217643</v>
      </c>
    </row>
    <row r="163" spans="1:4" ht="12.75" customHeight="1">
      <c r="A163" s="27" t="s">
        <v>138</v>
      </c>
      <c r="B163" s="46">
        <v>53.6</v>
      </c>
      <c r="C163" s="47">
        <f>C164+C165</f>
        <v>3.6</v>
      </c>
      <c r="D163" s="23">
        <f t="shared" si="7"/>
        <v>0.06716417910447761</v>
      </c>
    </row>
    <row r="164" spans="1:4" ht="12.75" customHeight="1">
      <c r="A164" s="28" t="s">
        <v>118</v>
      </c>
      <c r="B164" s="46">
        <v>6</v>
      </c>
      <c r="C164" s="46">
        <v>0</v>
      </c>
      <c r="D164" s="23">
        <f t="shared" si="7"/>
        <v>0</v>
      </c>
    </row>
    <row r="165" spans="1:4" ht="12.75" customHeight="1">
      <c r="A165" s="28" t="s">
        <v>119</v>
      </c>
      <c r="B165" s="46">
        <v>47.6</v>
      </c>
      <c r="C165" s="46">
        <v>3.6</v>
      </c>
      <c r="D165" s="23">
        <f t="shared" si="7"/>
        <v>0.07563025210084033</v>
      </c>
    </row>
    <row r="166" spans="1:4" ht="12.75" customHeight="1">
      <c r="A166" s="24" t="s">
        <v>162</v>
      </c>
      <c r="B166" s="44">
        <v>3984.2</v>
      </c>
      <c r="C166" s="44">
        <f>C167+C176</f>
        <v>3934.5</v>
      </c>
      <c r="D166" s="45">
        <f t="shared" si="7"/>
        <v>0.9875257266201496</v>
      </c>
    </row>
    <row r="167" spans="1:4" ht="12.75" customHeight="1">
      <c r="A167" s="25" t="s">
        <v>146</v>
      </c>
      <c r="B167" s="40">
        <v>2788</v>
      </c>
      <c r="C167" s="40">
        <f>C168+C173</f>
        <v>2841.6</v>
      </c>
      <c r="D167" s="41">
        <f t="shared" si="7"/>
        <v>1.0192252510760402</v>
      </c>
    </row>
    <row r="168" spans="1:4" ht="12.75" customHeight="1">
      <c r="A168" s="26" t="s">
        <v>147</v>
      </c>
      <c r="B168" s="42">
        <v>2675.3</v>
      </c>
      <c r="C168" s="42">
        <f>C169</f>
        <v>2696.4</v>
      </c>
      <c r="D168" s="43">
        <f t="shared" si="7"/>
        <v>1.007886965947744</v>
      </c>
    </row>
    <row r="169" spans="1:4" ht="12.75" customHeight="1">
      <c r="A169" s="26" t="s">
        <v>163</v>
      </c>
      <c r="B169" s="42">
        <v>2675.3</v>
      </c>
      <c r="C169" s="42">
        <f>C170</f>
        <v>2696.4</v>
      </c>
      <c r="D169" s="43">
        <f t="shared" si="7"/>
        <v>1.007886965947744</v>
      </c>
    </row>
    <row r="170" spans="1:4" ht="12.75" customHeight="1">
      <c r="A170" s="27" t="s">
        <v>144</v>
      </c>
      <c r="B170" s="46">
        <v>2675.3</v>
      </c>
      <c r="C170" s="47">
        <f>C171</f>
        <v>2696.4</v>
      </c>
      <c r="D170" s="23">
        <f t="shared" si="7"/>
        <v>1.007886965947744</v>
      </c>
    </row>
    <row r="171" spans="1:4" ht="12.75" customHeight="1">
      <c r="A171" s="28" t="s">
        <v>145</v>
      </c>
      <c r="B171" s="46">
        <v>2675.3</v>
      </c>
      <c r="C171" s="46">
        <v>2696.4</v>
      </c>
      <c r="D171" s="23">
        <f t="shared" si="7"/>
        <v>1.007886965947744</v>
      </c>
    </row>
    <row r="172" spans="1:4" ht="12.75" customHeight="1">
      <c r="A172" s="26" t="s">
        <v>164</v>
      </c>
      <c r="B172" s="42">
        <v>112.7</v>
      </c>
      <c r="C172" s="42">
        <f>C173</f>
        <v>145.2</v>
      </c>
      <c r="D172" s="43">
        <f t="shared" si="7"/>
        <v>1.2883762200532385</v>
      </c>
    </row>
    <row r="173" spans="1:4" ht="12.75" customHeight="1">
      <c r="A173" s="26" t="s">
        <v>163</v>
      </c>
      <c r="B173" s="42">
        <v>112.7</v>
      </c>
      <c r="C173" s="42">
        <f>C174</f>
        <v>145.2</v>
      </c>
      <c r="D173" s="43">
        <f t="shared" si="7"/>
        <v>1.2883762200532385</v>
      </c>
    </row>
    <row r="174" spans="1:4" ht="12.75" customHeight="1">
      <c r="A174" s="27" t="s">
        <v>137</v>
      </c>
      <c r="B174" s="46">
        <v>112.7</v>
      </c>
      <c r="C174" s="47">
        <f>C175</f>
        <v>145.2</v>
      </c>
      <c r="D174" s="23">
        <f t="shared" si="7"/>
        <v>1.2883762200532385</v>
      </c>
    </row>
    <row r="175" spans="1:4" ht="12.75" customHeight="1">
      <c r="A175" s="28" t="s">
        <v>164</v>
      </c>
      <c r="B175" s="46">
        <v>112.7</v>
      </c>
      <c r="C175" s="46">
        <v>145.2</v>
      </c>
      <c r="D175" s="23">
        <f t="shared" si="7"/>
        <v>1.2883762200532385</v>
      </c>
    </row>
    <row r="176" spans="1:4" ht="12.75" customHeight="1">
      <c r="A176" s="25" t="s">
        <v>165</v>
      </c>
      <c r="B176" s="40">
        <v>1196.2</v>
      </c>
      <c r="C176" s="40">
        <f>C177</f>
        <v>1092.9</v>
      </c>
      <c r="D176" s="41">
        <f t="shared" si="7"/>
        <v>0.9136432034776794</v>
      </c>
    </row>
    <row r="177" spans="1:4" ht="12.75" customHeight="1">
      <c r="A177" s="26" t="s">
        <v>154</v>
      </c>
      <c r="B177" s="42">
        <v>1196.2</v>
      </c>
      <c r="C177" s="42">
        <f>C178</f>
        <v>1092.9</v>
      </c>
      <c r="D177" s="43">
        <f t="shared" si="7"/>
        <v>0.9136432034776794</v>
      </c>
    </row>
    <row r="178" spans="1:4" ht="12.75" customHeight="1">
      <c r="A178" s="26" t="s">
        <v>133</v>
      </c>
      <c r="B178" s="42">
        <v>1196.2</v>
      </c>
      <c r="C178" s="42">
        <f>C179+C180</f>
        <v>1092.9</v>
      </c>
      <c r="D178" s="43">
        <f t="shared" si="7"/>
        <v>0.9136432034776794</v>
      </c>
    </row>
    <row r="179" spans="1:4" ht="12.75" customHeight="1">
      <c r="A179" s="28" t="s">
        <v>117</v>
      </c>
      <c r="B179" s="46">
        <v>0</v>
      </c>
      <c r="C179" s="46">
        <v>0</v>
      </c>
      <c r="D179" s="23"/>
    </row>
    <row r="180" spans="1:4" ht="12.75" customHeight="1">
      <c r="A180" s="27" t="s">
        <v>144</v>
      </c>
      <c r="B180" s="46">
        <v>1196.2</v>
      </c>
      <c r="C180" s="47">
        <f>C181</f>
        <v>1092.9</v>
      </c>
      <c r="D180" s="23">
        <f>C180/B180</f>
        <v>0.9136432034776794</v>
      </c>
    </row>
    <row r="181" spans="1:4" ht="12.75" customHeight="1">
      <c r="A181" s="28" t="s">
        <v>145</v>
      </c>
      <c r="B181" s="46">
        <v>1196.2</v>
      </c>
      <c r="C181" s="46">
        <v>1092.9</v>
      </c>
      <c r="D181" s="23">
        <f>C181/B181</f>
        <v>0.9136432034776794</v>
      </c>
    </row>
    <row r="182" spans="1:4" ht="12.75" customHeight="1">
      <c r="A182" s="39" t="s">
        <v>176</v>
      </c>
      <c r="B182" s="59">
        <v>26367.5</v>
      </c>
      <c r="C182" s="59">
        <f>C4+C104+C114+C120+C131+C140+C157+C166</f>
        <v>19635.2</v>
      </c>
      <c r="D182" s="60">
        <f>C182/B182</f>
        <v>0.7446743149710818</v>
      </c>
    </row>
    <row r="184" ht="12.75">
      <c r="A184" s="61" t="s">
        <v>190</v>
      </c>
    </row>
    <row r="185" ht="12.75">
      <c r="A185" s="61" t="s">
        <v>188</v>
      </c>
    </row>
    <row r="186" ht="12.75">
      <c r="A186" s="61" t="s">
        <v>189</v>
      </c>
    </row>
    <row r="188" spans="1:4" ht="12.75">
      <c r="A188" s="61" t="s">
        <v>181</v>
      </c>
      <c r="C188" s="125" t="s">
        <v>182</v>
      </c>
      <c r="D188" s="125"/>
    </row>
    <row r="189" spans="1:4" ht="12.75">
      <c r="A189" s="61" t="s">
        <v>183</v>
      </c>
      <c r="C189" s="125" t="s">
        <v>184</v>
      </c>
      <c r="D189" s="125"/>
    </row>
  </sheetData>
  <mergeCells count="3">
    <mergeCell ref="C188:D188"/>
    <mergeCell ref="C189:D189"/>
    <mergeCell ref="A1:F1"/>
  </mergeCells>
  <printOptions/>
  <pageMargins left="0.41" right="0.26" top="0.58" bottom="0.24" header="0.5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2010-09-17T13:05:25Z</cp:lastPrinted>
  <dcterms:created xsi:type="dcterms:W3CDTF">1996-10-08T23:32:33Z</dcterms:created>
  <dcterms:modified xsi:type="dcterms:W3CDTF">2011-02-08T11:34:40Z</dcterms:modified>
  <cp:category/>
  <cp:version/>
  <cp:contentType/>
  <cp:contentStatus/>
</cp:coreProperties>
</file>